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5200" windowHeight="12135" activeTab="3"/>
  </bookViews>
  <sheets>
    <sheet name="T-1" sheetId="1" r:id="rId1"/>
    <sheet name="T-2" sheetId="4" r:id="rId2"/>
    <sheet name="T-3" sheetId="5" r:id="rId3"/>
    <sheet name="T-4" sheetId="6" r:id="rId4"/>
  </sheets>
  <calcPr calcId="145621"/>
</workbook>
</file>

<file path=xl/calcChain.xml><?xml version="1.0" encoding="utf-8"?>
<calcChain xmlns="http://schemas.openxmlformats.org/spreadsheetml/2006/main">
  <c r="D45" i="6" l="1"/>
  <c r="D33" i="6"/>
  <c r="D23" i="6"/>
  <c r="D21" i="6"/>
  <c r="D22" i="6" s="1"/>
  <c r="D24" i="6" l="1"/>
  <c r="D72" i="5" l="1"/>
  <c r="D71" i="5"/>
  <c r="D69" i="5"/>
  <c r="D66" i="5"/>
  <c r="D65" i="5"/>
  <c r="D59" i="5"/>
  <c r="D56" i="5"/>
  <c r="D55" i="5"/>
  <c r="D50" i="5"/>
  <c r="D43" i="5"/>
  <c r="D44" i="5" s="1"/>
  <c r="D46" i="5" s="1"/>
  <c r="D38" i="5"/>
  <c r="D39" i="5" s="1"/>
  <c r="D35" i="5"/>
  <c r="D36" i="5" s="1"/>
  <c r="D33" i="5"/>
  <c r="D32" i="5"/>
  <c r="D31" i="5"/>
  <c r="D28" i="5"/>
  <c r="D29" i="5" s="1"/>
  <c r="D26" i="5"/>
  <c r="D25" i="5"/>
  <c r="D24" i="5"/>
  <c r="D21" i="5"/>
  <c r="D20" i="5"/>
  <c r="D19" i="5"/>
  <c r="D40" i="5" l="1"/>
  <c r="D45" i="5"/>
  <c r="D41" i="5"/>
  <c r="D47" i="5"/>
  <c r="D35" i="4" l="1"/>
  <c r="D38" i="4" s="1"/>
  <c r="D31" i="4"/>
  <c r="D31" i="1" l="1"/>
  <c r="D30" i="1"/>
  <c r="D15" i="1" l="1"/>
  <c r="D16" i="1" s="1"/>
  <c r="D19" i="1" l="1"/>
  <c r="D20" i="1" l="1"/>
  <c r="D21" i="1" l="1"/>
</calcChain>
</file>

<file path=xl/sharedStrings.xml><?xml version="1.0" encoding="utf-8"?>
<sst xmlns="http://schemas.openxmlformats.org/spreadsheetml/2006/main" count="418" uniqueCount="138">
  <si>
    <t>N.p.k.</t>
  </si>
  <si>
    <t>Darba nosaukums</t>
  </si>
  <si>
    <t>Mērv.</t>
  </si>
  <si>
    <t>Daudz.</t>
  </si>
  <si>
    <t>kg</t>
  </si>
  <si>
    <t>Sienas</t>
  </si>
  <si>
    <t>l</t>
  </si>
  <si>
    <t>kompl</t>
  </si>
  <si>
    <t>Griesti</t>
  </si>
  <si>
    <t>m</t>
  </si>
  <si>
    <t>Durvis</t>
  </si>
  <si>
    <t>Būvgružu izvēšana</t>
  </si>
  <si>
    <t>kontein.</t>
  </si>
  <si>
    <t>m²</t>
  </si>
  <si>
    <t>Sienu špaktelēšana,slīpēšana</t>
  </si>
  <si>
    <t>k-ts</t>
  </si>
  <si>
    <t>Palīgmateriāli</t>
  </si>
  <si>
    <t>gab</t>
  </si>
  <si>
    <t>Sastatnes(alumīnija torņi)</t>
  </si>
  <si>
    <t>Apkure</t>
  </si>
  <si>
    <t>Apsardzes un ugunsgrēka trauksmes kontroles un izziņošanas iekārtu uzstādīšana</t>
  </si>
  <si>
    <t>Rozete ar zemējumu z/a 230v</t>
  </si>
  <si>
    <t>Nozarkārbas z/a 1v</t>
  </si>
  <si>
    <t>Kabelis  NYY-J 3x2,5</t>
  </si>
  <si>
    <t>Kabelis  NYM-J 3x1.5</t>
  </si>
  <si>
    <t>Strabas kalšana sienās</t>
  </si>
  <si>
    <t xml:space="preserve"> Smalkā špaktele</t>
  </si>
  <si>
    <t>Sienu krāsošana</t>
  </si>
  <si>
    <t>Krāsa</t>
  </si>
  <si>
    <t>Krāsas tonēšana</t>
  </si>
  <si>
    <t>Elektrība, ugunsdzēsības signalizācija</t>
  </si>
  <si>
    <t>Slēdzis  z/a 230v</t>
  </si>
  <si>
    <t>Mazās skolas guļamtelpas remonts</t>
  </si>
  <si>
    <t>Sienu apdares demontāža līdz pamatvirsmai un tapešu noņemšana</t>
  </si>
  <si>
    <t>Metāla stūri</t>
  </si>
  <si>
    <t>Radiatora krāsošana, ieskaitot pienākošās un aizejošās caurules</t>
  </si>
  <si>
    <t>Armstrong iekārto griestu izbūve</t>
  </si>
  <si>
    <t>Profili iekārtajiem griestiem</t>
  </si>
  <si>
    <t>Minerālšķiedras plāksnes 600x600mm</t>
  </si>
  <si>
    <t>Durvju bloku pārkrāsošana ieskaitot kleidas</t>
  </si>
  <si>
    <t>Iebūvējams gaismeklis 4x18W</t>
  </si>
  <si>
    <t>iepirkuma ar identifikācijas Nr.PNP2017/14</t>
  </si>
  <si>
    <t>nolikumam</t>
  </si>
  <si>
    <t>TEHNISKĀ SPECIFIKĀCIJA</t>
  </si>
  <si>
    <t>12.1.pielikums</t>
  </si>
  <si>
    <t>Meiteņu WC remonts</t>
  </si>
  <si>
    <t>Demontāžas darbi</t>
  </si>
  <si>
    <t>Grīdas flīžu demontāža</t>
  </si>
  <si>
    <t>Podu demontāža</t>
  </si>
  <si>
    <t>Kabīņu demontāža</t>
  </si>
  <si>
    <t>Iekargriestu demontāža</t>
  </si>
  <si>
    <t>Ventilācijas demontāža</t>
  </si>
  <si>
    <t>Kabīņu ar durvīm montāža</t>
  </si>
  <si>
    <t>Kabīnes ar durvīm</t>
  </si>
  <si>
    <t>Loga krāsošana</t>
  </si>
  <si>
    <t>m2</t>
  </si>
  <si>
    <t>Loga stiklošana</t>
  </si>
  <si>
    <t>Loga palodzes apdare</t>
  </si>
  <si>
    <t xml:space="preserve">Iekārto griestu montāža </t>
  </si>
  <si>
    <t>Griestu paneļi</t>
  </si>
  <si>
    <t>Metāla profili karkasam</t>
  </si>
  <si>
    <t>Grīda</t>
  </si>
  <si>
    <t>Grīdas flīzēšana</t>
  </si>
  <si>
    <t>Grīdas flīzes</t>
  </si>
  <si>
    <t>Flīžu līme</t>
  </si>
  <si>
    <t>Šuvju masa</t>
  </si>
  <si>
    <t>Durvju krāsošana ar špaktelēšanu</t>
  </si>
  <si>
    <t>Dažādi darbi</t>
  </si>
  <si>
    <t>Poda montāža, ieskaitot pienākošā ūdens caurules un aizejošās kanalizācijas caurules</t>
  </si>
  <si>
    <t>Pods</t>
  </si>
  <si>
    <t>Ūdens pievadi (aukstais, siltais ūdens pievads)</t>
  </si>
  <si>
    <t>Zemgrīdas kanalizācijas izbūve ar pieslēgumu stāvvadam.</t>
  </si>
  <si>
    <t>Dabīgās ventilācijas ierīkošana</t>
  </si>
  <si>
    <t>Piespiedu ventilācijas ierīkošana (ventilācija jāizvada ārpus ēkas)</t>
  </si>
  <si>
    <t>Pasūtītājs:   Priekules novada pašvaldība</t>
  </si>
  <si>
    <t>Objekta adrese: Priekules novads, Kalētu pagasts, skola</t>
  </si>
  <si>
    <t>Objekta adrese: Priekules novads, Kalētu pagasts</t>
  </si>
  <si>
    <t>12.2.pielikums</t>
  </si>
  <si>
    <t>Palīgtelpas un WC izbūve</t>
  </si>
  <si>
    <t>Sienas apdares demontāža pie ārsienas</t>
  </si>
  <si>
    <t>Durvju ailas izkalšana, izveidošana pašnesošā starpsienā</t>
  </si>
  <si>
    <t>Durvju ailes izkalšana mūra sienā</t>
  </si>
  <si>
    <t>Metāla karkasa starpsienu ar dubultu ģipškartona abpusēju apšuvumu un skaņas izolāciju (b=150mm) izbūve</t>
  </si>
  <si>
    <t>Ģipškartons</t>
  </si>
  <si>
    <t>Starpsienu profili knauf vai analogs</t>
  </si>
  <si>
    <t>Akmensvate Paroc Extra 150mm,vai analogs</t>
  </si>
  <si>
    <t>Sienu apšūšana ar ģipškartonu tualetes telpā</t>
  </si>
  <si>
    <t>Mitrumizturīgs ģipškartons</t>
  </si>
  <si>
    <t>Profili knauf vai analogs</t>
  </si>
  <si>
    <t>Akmensvate Paroc Extra 50mm,vai analogs</t>
  </si>
  <si>
    <t>Sienu špaktelēšana, slīpēšana ieskaitot durvju ailes</t>
  </si>
  <si>
    <t>Špaktels</t>
  </si>
  <si>
    <t>Palīgmateriāls</t>
  </si>
  <si>
    <t>Krāsojamo tapešu līmēšana</t>
  </si>
  <si>
    <t>Krāsojamā tapete</t>
  </si>
  <si>
    <t>Līme, LENTUS vai analogs</t>
  </si>
  <si>
    <t>Sienu krāsošana, ieskaitot durvju ailes</t>
  </si>
  <si>
    <t>Tonēta krāsa</t>
  </si>
  <si>
    <t>Sienu flīzēšana</t>
  </si>
  <si>
    <t>Flīzes</t>
  </si>
  <si>
    <t>Flīžu šuvotājs</t>
  </si>
  <si>
    <t>Sienas špaktelēšana, slīpēšana, tapsēšana, krāsošana pie loga</t>
  </si>
  <si>
    <t>Esošo sienu pārkrāsošana</t>
  </si>
  <si>
    <t>Esošo griestu pārkrāsošana</t>
  </si>
  <si>
    <t>Grīdas izbūve WC</t>
  </si>
  <si>
    <t>Kokmateriāls</t>
  </si>
  <si>
    <t>Grīdai paredzēts ģipškartons 2k</t>
  </si>
  <si>
    <t>Hidroizolācija</t>
  </si>
  <si>
    <t>Esošo durvju krāsošana un špaktelēšana</t>
  </si>
  <si>
    <t>Pārsedzes izveidošana mūra sienā (standarta risinājums ar leņķdzelžu montāžu)</t>
  </si>
  <si>
    <t>Durvju montāža, ieskaitot kleidas</t>
  </si>
  <si>
    <t>Koka durvis</t>
  </si>
  <si>
    <t>Koka durvis ar stikla paketi</t>
  </si>
  <si>
    <t>Kleidas</t>
  </si>
  <si>
    <t>Poda montāža WC, ieskaitot pienākošā ūdens caurules un aizejošās kanalizācijas caurules</t>
  </si>
  <si>
    <t>Izlietnes montāža WC, ieskaitot sifonu, kanalizācijas caurules un ūdens pievadu montāžu</t>
  </si>
  <si>
    <t xml:space="preserve">Izlietne  </t>
  </si>
  <si>
    <t>Sifons</t>
  </si>
  <si>
    <t>Ūdens pievilkšana palīgtelpas izlietnei</t>
  </si>
  <si>
    <t>Kanalizācijas pievilkšana palīgtelpas izlietnei</t>
  </si>
  <si>
    <t>Izlietnes montāža palīgtelpā, ieskaitot sifonu, kanalizācijas caurules un ūdens pievadu montāžu (Izlietnes atrašanās vietu saskaņot ar pasūtītāju)</t>
  </si>
  <si>
    <t>Elektroinstalācijas ierīkošana (gaismeklis WC, gaismeklis priekštelpā, gaismekļi noliktavā)</t>
  </si>
  <si>
    <t>Ventilācijas ierīkošana (ventilācija jāizvada ārpus ēkas)</t>
  </si>
  <si>
    <t>m³</t>
  </si>
  <si>
    <t>12.3.pielikums</t>
  </si>
  <si>
    <t>Zēnu WC remonts</t>
  </si>
  <si>
    <t xml:space="preserve">Sienas flīžu demontāža, ieskaitot loga un durvju ailas </t>
  </si>
  <si>
    <t>Stikla bloku sienas demontāža</t>
  </si>
  <si>
    <t>Loga ailas aizmūrēšana no augšpuses līdz griestu līmenim</t>
  </si>
  <si>
    <t>Leņķdzelži</t>
  </si>
  <si>
    <t xml:space="preserve">m </t>
  </si>
  <si>
    <t>Ķieģeļi</t>
  </si>
  <si>
    <t>Mūrjava</t>
  </si>
  <si>
    <t>Loga montāža, ieskaitot palodzes</t>
  </si>
  <si>
    <t>PVC logs ar matētu stikla paketi</t>
  </si>
  <si>
    <t>Ārpalodze</t>
  </si>
  <si>
    <t>Būvgružu izvešana</t>
  </si>
  <si>
    <t>12.4.pielikums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</si>
</sst>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64" formatCode="[$-419]General"/>
    <numFmt numFmtId="165" formatCode="[$-419]0.00"/>
    <numFmt numFmtId="170" formatCode="#.00"/>
    <numFmt numFmtId="171" formatCode="#."/>
    <numFmt numFmtId="172" formatCode="m\o\n\th\ d\,\ yyyy"/>
    <numFmt numFmtId="173" formatCode="_-* #,##0&quot;$&quot;_-;\-* #,##0&quot;$&quot;_-;_-* &quot;-&quot;&quot;$&quot;_-;_-@_-"/>
    <numFmt numFmtId="174" formatCode="_-* #,##0.00&quot;$&quot;_-;\-* #,##0.00&quot;$&quot;_-;_-* &quot;-&quot;??&quot;$&quot;_-;_-@_-"/>
    <numFmt numFmtId="175" formatCode="&quot;See Note &quot;\ #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0_);_(* \(#,##0.00\);_(* \-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Helv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"/>
      <color indexed="8"/>
      <name val="Courier"/>
      <family val="1"/>
      <charset val="186"/>
    </font>
    <font>
      <sz val="10"/>
      <name val="Baltica"/>
    </font>
    <font>
      <b/>
      <sz val="1"/>
      <color indexed="8"/>
      <name val="Courier"/>
      <family val="1"/>
      <charset val="186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12"/>
      <name val="Courier"/>
      <family val="1"/>
      <charset val="186"/>
    </font>
    <font>
      <sz val="9"/>
      <name val="TextBook"/>
    </font>
    <font>
      <sz val="8"/>
      <name val="Helv"/>
    </font>
    <font>
      <sz val="12"/>
      <color indexed="8"/>
      <name val="Arial"/>
      <family val="2"/>
      <charset val="186"/>
    </font>
    <font>
      <sz val="11"/>
      <color theme="1"/>
      <name val="Arial1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u/>
      <sz val="10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u/>
      <sz val="11"/>
      <name val="Times New Roman"/>
      <family val="1"/>
      <charset val="186"/>
    </font>
    <font>
      <sz val="9"/>
      <name val="Times New Roman"/>
      <family val="1"/>
      <charset val="186"/>
    </font>
    <font>
      <sz val="6"/>
      <name val="Times New Roman"/>
      <family val="1"/>
      <charset val="186"/>
    </font>
    <font>
      <sz val="10"/>
      <color indexed="8"/>
      <name val="Times New Roman"/>
      <family val="1"/>
      <charset val="186"/>
    </font>
    <font>
      <u/>
      <sz val="1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4">
    <xf numFmtId="0" fontId="0" fillId="0" borderId="0"/>
    <xf numFmtId="0" fontId="2" fillId="0" borderId="0"/>
    <xf numFmtId="0" fontId="2" fillId="0" borderId="0"/>
    <xf numFmtId="164" fontId="4" fillId="0" borderId="0"/>
    <xf numFmtId="0" fontId="2" fillId="0" borderId="0"/>
    <xf numFmtId="0" fontId="6" fillId="0" borderId="0"/>
    <xf numFmtId="0" fontId="3" fillId="0" borderId="0">
      <alignment vertical="center"/>
    </xf>
    <xf numFmtId="0" fontId="3" fillId="0" borderId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2" fontId="14" fillId="0" borderId="0">
      <protection locked="0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 applyNumberFormat="0"/>
    <xf numFmtId="0" fontId="23" fillId="0" borderId="0"/>
    <xf numFmtId="170" fontId="14" fillId="0" borderId="0">
      <protection locked="0"/>
    </xf>
    <xf numFmtId="171" fontId="16" fillId="0" borderId="0">
      <protection locked="0"/>
    </xf>
    <xf numFmtId="171" fontId="16" fillId="0" borderId="0">
      <protection locked="0"/>
    </xf>
    <xf numFmtId="0" fontId="17" fillId="5" borderId="0"/>
    <xf numFmtId="0" fontId="18" fillId="1" borderId="0"/>
    <xf numFmtId="0" fontId="1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textRotation="90"/>
    </xf>
    <xf numFmtId="0" fontId="3" fillId="0" borderId="0">
      <alignment textRotation="90"/>
    </xf>
    <xf numFmtId="0" fontId="3" fillId="0" borderId="0">
      <alignment textRotation="9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1" fillId="0" borderId="0"/>
    <xf numFmtId="0" fontId="3" fillId="6" borderId="0"/>
    <xf numFmtId="0" fontId="2" fillId="0" borderId="0"/>
    <xf numFmtId="175" fontId="22" fillId="0" borderId="0">
      <alignment horizontal="left"/>
    </xf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20" fillId="0" borderId="0" applyFill="0" applyAlignment="0" applyProtection="0"/>
    <xf numFmtId="0" fontId="2" fillId="0" borderId="0"/>
    <xf numFmtId="178" fontId="20" fillId="0" borderId="0" applyFill="0" applyAlignment="0" applyProtection="0"/>
  </cellStyleXfs>
  <cellXfs count="133">
    <xf numFmtId="0" fontId="0" fillId="0" borderId="0" xfId="0"/>
    <xf numFmtId="0" fontId="7" fillId="0" borderId="0" xfId="0" applyFont="1"/>
    <xf numFmtId="0" fontId="7" fillId="2" borderId="0" xfId="0" applyFont="1" applyFill="1"/>
    <xf numFmtId="0" fontId="10" fillId="0" borderId="0" xfId="0" applyFont="1" applyFill="1" applyAlignment="1">
      <alignment horizontal="left" vertical="center"/>
    </xf>
    <xf numFmtId="0" fontId="9" fillId="0" borderId="0" xfId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1" xfId="0" applyFont="1" applyFill="1" applyBorder="1" applyAlignment="1">
      <alignment horizontal="right"/>
    </xf>
    <xf numFmtId="2" fontId="10" fillId="0" borderId="0" xfId="1" applyNumberFormat="1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distributed"/>
    </xf>
    <xf numFmtId="0" fontId="9" fillId="0" borderId="8" xfId="0" applyFont="1" applyFill="1" applyBorder="1" applyAlignment="1">
      <alignment horizontal="center" vertical="distributed"/>
    </xf>
    <xf numFmtId="0" fontId="9" fillId="2" borderId="8" xfId="0" applyFont="1" applyFill="1" applyBorder="1" applyAlignment="1">
      <alignment horizontal="center" vertical="distributed"/>
    </xf>
    <xf numFmtId="0" fontId="9" fillId="0" borderId="2" xfId="0" applyNumberFormat="1" applyFont="1" applyBorder="1" applyAlignment="1">
      <alignment horizontal="center" vertical="center"/>
    </xf>
    <xf numFmtId="164" fontId="11" fillId="4" borderId="15" xfId="3" applyFont="1" applyFill="1" applyBorder="1" applyAlignment="1">
      <alignment horizontal="center" vertical="top" wrapText="1"/>
    </xf>
    <xf numFmtId="164" fontId="7" fillId="4" borderId="15" xfId="3" applyFont="1" applyFill="1" applyBorder="1" applyAlignment="1">
      <alignment vertical="top" wrapText="1"/>
    </xf>
    <xf numFmtId="2" fontId="9" fillId="2" borderId="15" xfId="0" applyNumberFormat="1" applyFont="1" applyFill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164" fontId="7" fillId="2" borderId="10" xfId="3" applyFont="1" applyFill="1" applyBorder="1" applyAlignment="1">
      <alignment horizontal="left" vertical="center" wrapText="1"/>
    </xf>
    <xf numFmtId="164" fontId="7" fillId="2" borderId="10" xfId="3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/>
    </xf>
    <xf numFmtId="164" fontId="12" fillId="2" borderId="10" xfId="3" applyFont="1" applyFill="1" applyBorder="1" applyAlignment="1">
      <alignment horizontal="right" vertical="center" wrapText="1"/>
    </xf>
    <xf numFmtId="164" fontId="13" fillId="2" borderId="10" xfId="3" applyFont="1" applyFill="1" applyBorder="1" applyAlignment="1">
      <alignment horizontal="right" vertical="center" wrapText="1"/>
    </xf>
    <xf numFmtId="164" fontId="9" fillId="2" borderId="10" xfId="3" applyFont="1" applyFill="1" applyBorder="1" applyAlignment="1">
      <alignment horizontal="center" vertical="center" wrapText="1"/>
    </xf>
    <xf numFmtId="164" fontId="7" fillId="2" borderId="10" xfId="3" applyFont="1" applyFill="1" applyBorder="1" applyAlignment="1">
      <alignment horizontal="right" vertical="center" wrapText="1"/>
    </xf>
    <xf numFmtId="0" fontId="9" fillId="0" borderId="13" xfId="0" applyNumberFormat="1" applyFont="1" applyBorder="1" applyAlignment="1">
      <alignment horizontal="center" vertical="center"/>
    </xf>
    <xf numFmtId="164" fontId="7" fillId="2" borderId="11" xfId="3" applyFont="1" applyFill="1" applyBorder="1" applyAlignment="1">
      <alignment horizontal="right" vertical="center" wrapText="1"/>
    </xf>
    <xf numFmtId="164" fontId="7" fillId="2" borderId="11" xfId="3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164" fontId="11" fillId="4" borderId="12" xfId="3" applyFont="1" applyFill="1" applyBorder="1" applyAlignment="1">
      <alignment horizontal="center" vertical="center" wrapText="1"/>
    </xf>
    <xf numFmtId="164" fontId="7" fillId="4" borderId="12" xfId="3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9" fillId="2" borderId="10" xfId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right" vertical="center" wrapText="1"/>
    </xf>
    <xf numFmtId="0" fontId="9" fillId="2" borderId="11" xfId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164" fontId="11" fillId="4" borderId="15" xfId="3" applyFont="1" applyFill="1" applyBorder="1" applyAlignment="1">
      <alignment horizontal="center" vertical="center" wrapText="1"/>
    </xf>
    <xf numFmtId="164" fontId="7" fillId="4" borderId="15" xfId="3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left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right" vertical="center" wrapText="1"/>
    </xf>
    <xf numFmtId="164" fontId="7" fillId="2" borderId="11" xfId="3" applyFont="1" applyFill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center" vertical="center"/>
    </xf>
    <xf numFmtId="164" fontId="12" fillId="2" borderId="11" xfId="3" applyFont="1" applyFill="1" applyBorder="1" applyAlignment="1">
      <alignment horizontal="right" vertical="center" wrapText="1"/>
    </xf>
    <xf numFmtId="165" fontId="7" fillId="4" borderId="12" xfId="3" applyNumberFormat="1" applyFont="1" applyFill="1" applyBorder="1" applyAlignment="1">
      <alignment horizontal="center" vertical="center" wrapText="1"/>
    </xf>
    <xf numFmtId="165" fontId="7" fillId="2" borderId="10" xfId="3" applyNumberFormat="1" applyFont="1" applyFill="1" applyBorder="1" applyAlignment="1">
      <alignment horizontal="center" vertical="center" wrapText="1"/>
    </xf>
    <xf numFmtId="165" fontId="7" fillId="2" borderId="11" xfId="3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9" fillId="0" borderId="4" xfId="0" applyNumberFormat="1" applyFont="1" applyBorder="1" applyAlignment="1">
      <alignment horizontal="center" vertical="center"/>
    </xf>
    <xf numFmtId="165" fontId="7" fillId="2" borderId="6" xfId="3" applyNumberFormat="1" applyFont="1" applyFill="1" applyBorder="1" applyAlignment="1">
      <alignment horizontal="left" vertical="center" wrapText="1"/>
    </xf>
    <xf numFmtId="165" fontId="7" fillId="2" borderId="6" xfId="3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right"/>
    </xf>
    <xf numFmtId="0" fontId="26" fillId="0" borderId="0" xfId="154" applyFont="1" applyAlignment="1">
      <alignment horizontal="right"/>
    </xf>
    <xf numFmtId="0" fontId="26" fillId="0" borderId="0" xfId="154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2" borderId="10" xfId="1" applyFont="1" applyFill="1" applyBorder="1" applyAlignment="1">
      <alignment vertical="center" wrapText="1"/>
    </xf>
    <xf numFmtId="2" fontId="9" fillId="2" borderId="10" xfId="1" applyNumberFormat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right"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center" vertical="center"/>
    </xf>
    <xf numFmtId="0" fontId="9" fillId="2" borderId="8" xfId="1" applyFont="1" applyFill="1" applyBorder="1" applyAlignment="1">
      <alignment horizontal="right" vertical="center" wrapText="1"/>
    </xf>
    <xf numFmtId="0" fontId="9" fillId="2" borderId="8" xfId="1" applyFont="1" applyFill="1" applyBorder="1" applyAlignment="1">
      <alignment horizontal="center" vertical="center"/>
    </xf>
    <xf numFmtId="2" fontId="9" fillId="2" borderId="8" xfId="1" applyNumberFormat="1" applyFont="1" applyFill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164" fontId="7" fillId="4" borderId="17" xfId="3" applyFont="1" applyFill="1" applyBorder="1" applyAlignment="1">
      <alignment horizontal="center" vertical="center" wrapText="1"/>
    </xf>
    <xf numFmtId="164" fontId="7" fillId="2" borderId="17" xfId="3" applyFont="1" applyFill="1" applyBorder="1" applyAlignment="1">
      <alignment horizontal="left" vertical="center" wrapText="1"/>
    </xf>
    <xf numFmtId="2" fontId="9" fillId="2" borderId="17" xfId="0" applyNumberFormat="1" applyFont="1" applyFill="1" applyBorder="1" applyAlignment="1">
      <alignment horizontal="center" vertical="center"/>
    </xf>
    <xf numFmtId="2" fontId="7" fillId="0" borderId="0" xfId="0" applyNumberFormat="1" applyFont="1"/>
    <xf numFmtId="0" fontId="12" fillId="2" borderId="10" xfId="0" applyFont="1" applyFill="1" applyBorder="1" applyAlignment="1">
      <alignment horizontal="right" vertical="center" wrapText="1"/>
    </xf>
    <xf numFmtId="0" fontId="9" fillId="0" borderId="18" xfId="0" applyNumberFormat="1" applyFont="1" applyBorder="1" applyAlignment="1">
      <alignment horizontal="center" vertical="center"/>
    </xf>
    <xf numFmtId="165" fontId="7" fillId="2" borderId="10" xfId="3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8" fillId="2" borderId="19" xfId="0" applyFont="1" applyFill="1" applyBorder="1" applyAlignment="1">
      <alignment horizontal="right" vertical="center" wrapText="1"/>
    </xf>
    <xf numFmtId="0" fontId="29" fillId="0" borderId="0" xfId="0" applyFont="1"/>
    <xf numFmtId="0" fontId="29" fillId="2" borderId="0" xfId="0" applyFont="1" applyFill="1"/>
    <xf numFmtId="0" fontId="31" fillId="0" borderId="2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31" fillId="0" borderId="4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distributed"/>
    </xf>
    <xf numFmtId="0" fontId="32" fillId="0" borderId="8" xfId="0" applyFont="1" applyFill="1" applyBorder="1" applyAlignment="1">
      <alignment horizontal="center" vertical="distributed"/>
    </xf>
    <xf numFmtId="0" fontId="32" fillId="2" borderId="8" xfId="0" applyFont="1" applyFill="1" applyBorder="1" applyAlignment="1">
      <alignment horizontal="center" vertical="distributed"/>
    </xf>
    <xf numFmtId="0" fontId="31" fillId="0" borderId="2" xfId="0" applyNumberFormat="1" applyFont="1" applyBorder="1" applyAlignment="1">
      <alignment horizontal="center" vertical="center"/>
    </xf>
    <xf numFmtId="0" fontId="31" fillId="0" borderId="9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31" fillId="0" borderId="14" xfId="0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left" vertical="center" wrapText="1"/>
    </xf>
    <xf numFmtId="0" fontId="33" fillId="2" borderId="20" xfId="0" applyFont="1" applyFill="1" applyBorder="1" applyAlignment="1">
      <alignment horizontal="center" vertical="center" wrapText="1"/>
    </xf>
    <xf numFmtId="4" fontId="33" fillId="2" borderId="10" xfId="0" applyNumberFormat="1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21" xfId="0" applyFont="1" applyFill="1" applyBorder="1" applyAlignment="1">
      <alignment horizontal="left" vertical="center" wrapText="1"/>
    </xf>
    <xf numFmtId="0" fontId="28" fillId="2" borderId="10" xfId="0" applyFont="1" applyFill="1" applyBorder="1" applyAlignment="1">
      <alignment horizontal="right" vertical="center" wrapText="1"/>
    </xf>
    <xf numFmtId="0" fontId="28" fillId="2" borderId="22" xfId="0" applyFont="1" applyFill="1" applyBorder="1" applyAlignment="1">
      <alignment horizontal="right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33" fillId="2" borderId="23" xfId="0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horizontal="left" vertical="center" wrapText="1"/>
    </xf>
    <xf numFmtId="0" fontId="31" fillId="0" borderId="16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31" fillId="0" borderId="25" xfId="0" applyNumberFormat="1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/>
    </xf>
    <xf numFmtId="164" fontId="7" fillId="2" borderId="17" xfId="3" applyFont="1" applyFill="1" applyBorder="1" applyAlignment="1">
      <alignment horizontal="center" vertical="center" wrapText="1"/>
    </xf>
    <xf numFmtId="2" fontId="29" fillId="0" borderId="0" xfId="0" applyNumberFormat="1" applyFont="1"/>
    <xf numFmtId="0" fontId="31" fillId="0" borderId="18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3" fillId="2" borderId="11" xfId="1" applyFont="1" applyFill="1" applyBorder="1" applyAlignment="1">
      <alignment horizontal="right" vertical="center" wrapText="1"/>
    </xf>
    <xf numFmtId="0" fontId="9" fillId="2" borderId="6" xfId="1" applyFont="1" applyFill="1" applyBorder="1" applyAlignment="1">
      <alignment horizontal="right" vertical="center" wrapText="1"/>
    </xf>
    <xf numFmtId="0" fontId="9" fillId="2" borderId="6" xfId="1" applyFont="1" applyFill="1" applyBorder="1" applyAlignment="1">
      <alignment horizontal="center" vertical="center"/>
    </xf>
    <xf numFmtId="2" fontId="9" fillId="2" borderId="6" xfId="1" applyNumberFormat="1" applyFont="1" applyFill="1" applyBorder="1" applyAlignment="1">
      <alignment horizontal="center" vertical="center"/>
    </xf>
    <xf numFmtId="2" fontId="9" fillId="2" borderId="2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</cellXfs>
  <cellStyles count="164">
    <cellStyle name="Äåķåęķūé [0]_laroux" xfId="8"/>
    <cellStyle name="Äåķåęķūé_laroux" xfId="9"/>
    <cellStyle name="Date" xfId="10"/>
    <cellStyle name="Dezimal [0]_Compiling Utility Macros" xfId="11"/>
    <cellStyle name="Dezimal_Compiling Utility Macros" xfId="12"/>
    <cellStyle name="Divider" xfId="13"/>
    <cellStyle name="Excel Built-in Normal" xfId="3"/>
    <cellStyle name="Excel Built-in Normal 2" xfId="14"/>
    <cellStyle name="Fixed" xfId="15"/>
    <cellStyle name="Heading1" xfId="16"/>
    <cellStyle name="Heading2" xfId="17"/>
    <cellStyle name="Headline I" xfId="18"/>
    <cellStyle name="Headline II" xfId="19"/>
    <cellStyle name="Headline III" xfId="20"/>
    <cellStyle name="Īįū÷ķūé_laroux" xfId="21"/>
    <cellStyle name="Normaali_light-98_gun" xfId="22"/>
    <cellStyle name="Normal 10" xfId="23"/>
    <cellStyle name="Normal 11" xfId="24"/>
    <cellStyle name="Normal 12" xfId="25"/>
    <cellStyle name="Normal 13" xfId="26"/>
    <cellStyle name="Normal 15" xfId="27"/>
    <cellStyle name="Normal 16" xfId="28"/>
    <cellStyle name="Normal 17" xfId="29"/>
    <cellStyle name="Normal 18" xfId="30"/>
    <cellStyle name="Normal 19" xfId="31"/>
    <cellStyle name="Normal 2" xfId="32"/>
    <cellStyle name="Normal 2 10" xfId="33"/>
    <cellStyle name="Normal 2 11" xfId="34"/>
    <cellStyle name="Normal 2 12" xfId="35"/>
    <cellStyle name="Normal 2 13" xfId="36"/>
    <cellStyle name="Normal 2 14" xfId="37"/>
    <cellStyle name="Normal 2 15" xfId="38"/>
    <cellStyle name="Normal 2 16" xfId="39"/>
    <cellStyle name="Normal 2 17" xfId="40"/>
    <cellStyle name="Normal 2 18" xfId="41"/>
    <cellStyle name="Normal 2 19" xfId="42"/>
    <cellStyle name="Normal 2 2" xfId="43"/>
    <cellStyle name="Normal 2 20" xfId="44"/>
    <cellStyle name="Normal 2 21" xfId="45"/>
    <cellStyle name="Normal 2 22" xfId="46"/>
    <cellStyle name="Normal 2 3" xfId="47"/>
    <cellStyle name="Normal 2 4" xfId="48"/>
    <cellStyle name="Normal 2 5" xfId="49"/>
    <cellStyle name="Normal 2 6" xfId="50"/>
    <cellStyle name="Normal 2 7" xfId="51"/>
    <cellStyle name="Normal 2 8" xfId="52"/>
    <cellStyle name="Normal 2 9" xfId="53"/>
    <cellStyle name="Normal 21" xfId="54"/>
    <cellStyle name="Normal 22" xfId="55"/>
    <cellStyle name="Normal 25" xfId="56"/>
    <cellStyle name="Normal 26" xfId="57"/>
    <cellStyle name="Normal 27" xfId="58"/>
    <cellStyle name="Normal 29" xfId="59"/>
    <cellStyle name="Normal 3" xfId="60"/>
    <cellStyle name="Normal 3 10" xfId="61"/>
    <cellStyle name="Normal 3 11" xfId="62"/>
    <cellStyle name="Normal 3 2" xfId="63"/>
    <cellStyle name="Normal 3 3" xfId="64"/>
    <cellStyle name="Normal 3 4" xfId="65"/>
    <cellStyle name="Normal 3 5" xfId="66"/>
    <cellStyle name="Normal 3 6" xfId="67"/>
    <cellStyle name="Normal 3 7" xfId="68"/>
    <cellStyle name="Normal 3 8" xfId="69"/>
    <cellStyle name="Normal 3 9" xfId="70"/>
    <cellStyle name="Normal 30" xfId="71"/>
    <cellStyle name="Normal 31" xfId="72"/>
    <cellStyle name="Normal 32" xfId="73"/>
    <cellStyle name="Normal 33" xfId="74"/>
    <cellStyle name="Normal 34" xfId="75"/>
    <cellStyle name="Normal 35" xfId="76"/>
    <cellStyle name="Normal 36" xfId="77"/>
    <cellStyle name="Normal 37" xfId="78"/>
    <cellStyle name="Normal 38" xfId="79"/>
    <cellStyle name="Normal 39" xfId="80"/>
    <cellStyle name="Normal 4 2" xfId="81"/>
    <cellStyle name="Normal 4 3" xfId="82"/>
    <cellStyle name="Normal 4 4" xfId="83"/>
    <cellStyle name="Normal 4 5" xfId="84"/>
    <cellStyle name="Normal 4 6" xfId="85"/>
    <cellStyle name="Normal 4 7" xfId="86"/>
    <cellStyle name="Normal 4 8" xfId="87"/>
    <cellStyle name="Normal 40" xfId="88"/>
    <cellStyle name="Normal 41" xfId="89"/>
    <cellStyle name="Normal 42" xfId="90"/>
    <cellStyle name="Normal 43" xfId="91"/>
    <cellStyle name="Normal 44" xfId="92"/>
    <cellStyle name="Normal 45" xfId="93"/>
    <cellStyle name="Normal 46" xfId="94"/>
    <cellStyle name="Normal 47" xfId="95"/>
    <cellStyle name="Normal 48" xfId="96"/>
    <cellStyle name="Normal 49" xfId="97"/>
    <cellStyle name="Normal 5" xfId="98"/>
    <cellStyle name="Normal 50" xfId="99"/>
    <cellStyle name="Normal 51" xfId="100"/>
    <cellStyle name="Normal 52" xfId="101"/>
    <cellStyle name="Normal 53" xfId="102"/>
    <cellStyle name="Normal 54" xfId="103"/>
    <cellStyle name="Normal 55" xfId="104"/>
    <cellStyle name="Normal 56" xfId="105"/>
    <cellStyle name="Normal 57" xfId="106"/>
    <cellStyle name="Normal 58" xfId="107"/>
    <cellStyle name="Normal 6" xfId="108"/>
    <cellStyle name="Normal 60" xfId="109"/>
    <cellStyle name="Normal 61" xfId="110"/>
    <cellStyle name="Normal 62" xfId="111"/>
    <cellStyle name="Normal 63" xfId="112"/>
    <cellStyle name="Normal 64" xfId="113"/>
    <cellStyle name="Normal 65" xfId="114"/>
    <cellStyle name="Normal 66" xfId="115"/>
    <cellStyle name="Normal 67" xfId="116"/>
    <cellStyle name="Normal 68" xfId="117"/>
    <cellStyle name="Normal 69" xfId="118"/>
    <cellStyle name="Normal 7" xfId="119"/>
    <cellStyle name="Normal 70" xfId="120"/>
    <cellStyle name="Normal 71" xfId="121"/>
    <cellStyle name="Normal 72" xfId="122"/>
    <cellStyle name="Normal 73" xfId="123"/>
    <cellStyle name="Normal 74" xfId="124"/>
    <cellStyle name="Normal 75" xfId="125"/>
    <cellStyle name="Normal 76" xfId="126"/>
    <cellStyle name="Normal 77" xfId="127"/>
    <cellStyle name="Normal 78" xfId="128"/>
    <cellStyle name="Normal 79" xfId="129"/>
    <cellStyle name="Normal 8" xfId="130"/>
    <cellStyle name="Normal 80" xfId="131"/>
    <cellStyle name="Normal 81" xfId="132"/>
    <cellStyle name="Normal 82" xfId="133"/>
    <cellStyle name="Normal 83" xfId="134"/>
    <cellStyle name="Normal 84" xfId="135"/>
    <cellStyle name="Normal 85" xfId="136"/>
    <cellStyle name="Normal 86" xfId="137"/>
    <cellStyle name="Normal 87" xfId="138"/>
    <cellStyle name="Normal 88" xfId="139"/>
    <cellStyle name="Normal 89" xfId="140"/>
    <cellStyle name="Normal 9" xfId="141"/>
    <cellStyle name="Normal 90" xfId="142"/>
    <cellStyle name="Normal 91" xfId="143"/>
    <cellStyle name="Normal 92 2" xfId="144"/>
    <cellStyle name="Normal 92 3" xfId="145"/>
    <cellStyle name="Normal 94 2" xfId="146"/>
    <cellStyle name="Normal 94 3" xfId="147"/>
    <cellStyle name="Normal 95 2" xfId="148"/>
    <cellStyle name="Normal 95 3" xfId="149"/>
    <cellStyle name="Normal_Liepaja Peldu 5 UK tames" xfId="2"/>
    <cellStyle name="Parastais_EL eka+AF8-2" xfId="150"/>
    <cellStyle name="Parasts" xfId="0" builtinId="0"/>
    <cellStyle name="Parasts 2" xfId="151"/>
    <cellStyle name="Parasts 2 2" xfId="152"/>
    <cellStyle name="Parasts 2 3" xfId="153"/>
    <cellStyle name="Parasts 3" xfId="154"/>
    <cellStyle name="Parasts 4" xfId="7"/>
    <cellStyle name="Position" xfId="155"/>
    <cellStyle name="Standard_Anpassen der Amortisation" xfId="156"/>
    <cellStyle name="Style 1" xfId="1"/>
    <cellStyle name="Style 2" xfId="157"/>
    <cellStyle name="Unit" xfId="158"/>
    <cellStyle name="Währung [0]_Compiling Utility Macros" xfId="159"/>
    <cellStyle name="Währung_Compiling Utility Macros" xfId="160"/>
    <cellStyle name="Обычный 3" xfId="5"/>
    <cellStyle name="Обычный 4" xfId="6"/>
    <cellStyle name="Обычный_E-Daugava Maras dikis" xfId="4"/>
    <cellStyle name="Процентный_Tame BS AUE" xfId="161"/>
    <cellStyle name="Стиль 1" xfId="162"/>
    <cellStyle name="Финансовый_Tame BS AUE" xfId="1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sqref="A1:D1"/>
    </sheetView>
  </sheetViews>
  <sheetFormatPr defaultRowHeight="12.75"/>
  <cols>
    <col min="1" max="1" width="4.5703125" style="1" customWidth="1"/>
    <col min="2" max="2" width="29.7109375" style="1" customWidth="1"/>
    <col min="3" max="3" width="7.85546875" style="1" customWidth="1"/>
    <col min="4" max="4" width="9.28515625" style="2" customWidth="1"/>
    <col min="5" max="16384" width="9.140625" style="1"/>
  </cols>
  <sheetData>
    <row r="1" spans="1:5" ht="15">
      <c r="A1" s="66" t="s">
        <v>44</v>
      </c>
      <c r="B1" s="66"/>
      <c r="C1" s="66"/>
      <c r="D1" s="66"/>
      <c r="E1" s="67"/>
    </row>
    <row r="2" spans="1:5" ht="15">
      <c r="A2" s="66" t="s">
        <v>41</v>
      </c>
      <c r="B2" s="66"/>
      <c r="C2" s="66"/>
      <c r="D2" s="66"/>
      <c r="E2" s="67"/>
    </row>
    <row r="3" spans="1:5" ht="15">
      <c r="A3" s="66" t="s">
        <v>42</v>
      </c>
      <c r="B3" s="66"/>
      <c r="C3" s="66"/>
      <c r="D3" s="66"/>
      <c r="E3" s="67"/>
    </row>
    <row r="4" spans="1:5">
      <c r="A4" s="69" t="s">
        <v>43</v>
      </c>
      <c r="B4" s="69"/>
      <c r="C4" s="69"/>
      <c r="D4" s="69"/>
    </row>
    <row r="5" spans="1:5">
      <c r="A5" s="68"/>
      <c r="B5" s="68"/>
      <c r="C5" s="68"/>
      <c r="D5" s="68"/>
    </row>
    <row r="6" spans="1:5">
      <c r="A6" s="86" t="s">
        <v>32</v>
      </c>
      <c r="B6" s="64"/>
      <c r="C6" s="64"/>
      <c r="D6" s="1"/>
    </row>
    <row r="7" spans="1:5">
      <c r="A7" s="4" t="s">
        <v>74</v>
      </c>
      <c r="B7" s="4"/>
      <c r="C7" s="3"/>
      <c r="D7" s="1"/>
    </row>
    <row r="8" spans="1:5">
      <c r="A8" s="4" t="s">
        <v>76</v>
      </c>
      <c r="B8" s="5"/>
      <c r="C8" s="6"/>
      <c r="D8" s="1"/>
    </row>
    <row r="9" spans="1:5" ht="13.5" thickBot="1">
      <c r="A9" s="65"/>
      <c r="B9" s="65"/>
      <c r="C9" s="65"/>
      <c r="D9" s="1"/>
    </row>
    <row r="10" spans="1:5" ht="15" customHeight="1">
      <c r="A10" s="9" t="s">
        <v>0</v>
      </c>
      <c r="B10" s="10" t="s">
        <v>1</v>
      </c>
      <c r="C10" s="11" t="s">
        <v>2</v>
      </c>
      <c r="D10" s="12" t="s">
        <v>3</v>
      </c>
    </row>
    <row r="11" spans="1:5" ht="74.25" customHeight="1" thickBot="1">
      <c r="A11" s="13"/>
      <c r="B11" s="14"/>
      <c r="C11" s="15"/>
      <c r="D11" s="16"/>
    </row>
    <row r="12" spans="1:5" ht="13.5" thickBot="1">
      <c r="A12" s="17">
        <v>1</v>
      </c>
      <c r="B12" s="18">
        <v>3</v>
      </c>
      <c r="C12" s="18">
        <v>4</v>
      </c>
      <c r="D12" s="19">
        <v>5</v>
      </c>
    </row>
    <row r="13" spans="1:5">
      <c r="A13" s="20"/>
      <c r="B13" s="21" t="s">
        <v>5</v>
      </c>
      <c r="C13" s="22"/>
      <c r="D13" s="23"/>
    </row>
    <row r="14" spans="1:5" ht="25.5">
      <c r="A14" s="24">
        <v>1</v>
      </c>
      <c r="B14" s="25" t="s">
        <v>33</v>
      </c>
      <c r="C14" s="26" t="s">
        <v>13</v>
      </c>
      <c r="D14" s="27">
        <v>90.4</v>
      </c>
    </row>
    <row r="15" spans="1:5">
      <c r="A15" s="24">
        <v>2</v>
      </c>
      <c r="B15" s="25" t="s">
        <v>14</v>
      </c>
      <c r="C15" s="26" t="s">
        <v>13</v>
      </c>
      <c r="D15" s="27">
        <f>D14</f>
        <v>90.4</v>
      </c>
    </row>
    <row r="16" spans="1:5">
      <c r="A16" s="24"/>
      <c r="B16" s="28" t="s">
        <v>26</v>
      </c>
      <c r="C16" s="26" t="s">
        <v>4</v>
      </c>
      <c r="D16" s="27">
        <f>ROUND(D15*5.6,2)</f>
        <v>506.24</v>
      </c>
    </row>
    <row r="17" spans="1:4">
      <c r="A17" s="24"/>
      <c r="B17" s="29" t="s">
        <v>34</v>
      </c>
      <c r="C17" s="30" t="s">
        <v>9</v>
      </c>
      <c r="D17" s="27">
        <v>50</v>
      </c>
    </row>
    <row r="18" spans="1:4">
      <c r="A18" s="24"/>
      <c r="B18" s="28" t="s">
        <v>16</v>
      </c>
      <c r="C18" s="26" t="s">
        <v>7</v>
      </c>
      <c r="D18" s="27">
        <v>1</v>
      </c>
    </row>
    <row r="19" spans="1:4">
      <c r="A19" s="24">
        <v>3</v>
      </c>
      <c r="B19" s="25" t="s">
        <v>27</v>
      </c>
      <c r="C19" s="26" t="s">
        <v>13</v>
      </c>
      <c r="D19" s="27">
        <f>D15</f>
        <v>90.4</v>
      </c>
    </row>
    <row r="20" spans="1:4">
      <c r="A20" s="24"/>
      <c r="B20" s="31" t="s">
        <v>28</v>
      </c>
      <c r="C20" s="26" t="s">
        <v>6</v>
      </c>
      <c r="D20" s="27">
        <f>ROUND(D19*0.45,2)</f>
        <v>40.68</v>
      </c>
    </row>
    <row r="21" spans="1:4">
      <c r="A21" s="24"/>
      <c r="B21" s="31" t="s">
        <v>29</v>
      </c>
      <c r="C21" s="26" t="s">
        <v>6</v>
      </c>
      <c r="D21" s="27">
        <f>D20</f>
        <v>40.68</v>
      </c>
    </row>
    <row r="22" spans="1:4">
      <c r="A22" s="24"/>
      <c r="B22" s="28" t="s">
        <v>16</v>
      </c>
      <c r="C22" s="26" t="s">
        <v>7</v>
      </c>
      <c r="D22" s="27">
        <v>1</v>
      </c>
    </row>
    <row r="23" spans="1:4">
      <c r="A23" s="32"/>
      <c r="B23" s="33"/>
      <c r="C23" s="34"/>
      <c r="D23" s="35"/>
    </row>
    <row r="24" spans="1:4">
      <c r="A24" s="36"/>
      <c r="B24" s="37" t="s">
        <v>19</v>
      </c>
      <c r="C24" s="38"/>
      <c r="D24" s="39"/>
    </row>
    <row r="25" spans="1:4">
      <c r="A25" s="24"/>
      <c r="B25" s="31"/>
      <c r="C25" s="26"/>
      <c r="D25" s="27"/>
    </row>
    <row r="26" spans="1:4" ht="25.5">
      <c r="A26" s="24">
        <v>4</v>
      </c>
      <c r="B26" s="40" t="s">
        <v>35</v>
      </c>
      <c r="C26" s="41" t="s">
        <v>15</v>
      </c>
      <c r="D26" s="42">
        <v>1</v>
      </c>
    </row>
    <row r="27" spans="1:4" ht="13.5" thickBot="1">
      <c r="A27" s="32"/>
      <c r="B27" s="43"/>
      <c r="C27" s="44"/>
      <c r="D27" s="45"/>
    </row>
    <row r="28" spans="1:4">
      <c r="A28" s="20"/>
      <c r="B28" s="46" t="s">
        <v>8</v>
      </c>
      <c r="C28" s="47"/>
      <c r="D28" s="23"/>
    </row>
    <row r="29" spans="1:4">
      <c r="A29" s="24">
        <v>5</v>
      </c>
      <c r="B29" s="48" t="s">
        <v>36</v>
      </c>
      <c r="C29" s="49" t="s">
        <v>13</v>
      </c>
      <c r="D29" s="50">
        <v>52</v>
      </c>
    </row>
    <row r="30" spans="1:4">
      <c r="A30" s="24"/>
      <c r="B30" s="51" t="s">
        <v>37</v>
      </c>
      <c r="C30" s="49" t="s">
        <v>13</v>
      </c>
      <c r="D30" s="50">
        <f>D29</f>
        <v>52</v>
      </c>
    </row>
    <row r="31" spans="1:4" ht="25.5">
      <c r="A31" s="24"/>
      <c r="B31" s="51" t="s">
        <v>38</v>
      </c>
      <c r="C31" s="49" t="s">
        <v>13</v>
      </c>
      <c r="D31" s="50">
        <f>D29*1.1</f>
        <v>57.2</v>
      </c>
    </row>
    <row r="32" spans="1:4">
      <c r="A32" s="24"/>
      <c r="B32" s="51" t="s">
        <v>16</v>
      </c>
      <c r="C32" s="49" t="s">
        <v>7</v>
      </c>
      <c r="D32" s="50">
        <v>1</v>
      </c>
    </row>
    <row r="33" spans="1:4">
      <c r="A33" s="24">
        <v>6</v>
      </c>
      <c r="B33" s="52" t="s">
        <v>18</v>
      </c>
      <c r="C33" s="26" t="s">
        <v>7</v>
      </c>
      <c r="D33" s="27">
        <v>1</v>
      </c>
    </row>
    <row r="34" spans="1:4">
      <c r="A34" s="53"/>
      <c r="B34" s="54"/>
      <c r="C34" s="34"/>
      <c r="D34" s="35"/>
    </row>
    <row r="35" spans="1:4">
      <c r="A35" s="36"/>
      <c r="B35" s="37" t="s">
        <v>10</v>
      </c>
      <c r="C35" s="55"/>
      <c r="D35" s="39"/>
    </row>
    <row r="36" spans="1:4" ht="25.5">
      <c r="A36" s="24">
        <v>7</v>
      </c>
      <c r="B36" s="25" t="s">
        <v>39</v>
      </c>
      <c r="C36" s="26" t="s">
        <v>17</v>
      </c>
      <c r="D36" s="27">
        <v>2</v>
      </c>
    </row>
    <row r="37" spans="1:4">
      <c r="A37" s="24"/>
      <c r="B37" s="28" t="s">
        <v>28</v>
      </c>
      <c r="C37" s="26" t="s">
        <v>6</v>
      </c>
      <c r="D37" s="27">
        <v>4</v>
      </c>
    </row>
    <row r="38" spans="1:4">
      <c r="A38" s="24"/>
      <c r="B38" s="28" t="s">
        <v>16</v>
      </c>
      <c r="C38" s="56" t="s">
        <v>7</v>
      </c>
      <c r="D38" s="27">
        <v>1</v>
      </c>
    </row>
    <row r="39" spans="1:4">
      <c r="A39" s="32"/>
      <c r="B39" s="52"/>
      <c r="C39" s="57"/>
      <c r="D39" s="35"/>
    </row>
    <row r="40" spans="1:4" ht="25.5">
      <c r="A40" s="36"/>
      <c r="B40" s="37" t="s">
        <v>30</v>
      </c>
      <c r="C40" s="38"/>
      <c r="D40" s="39"/>
    </row>
    <row r="41" spans="1:4">
      <c r="A41" s="24">
        <v>8</v>
      </c>
      <c r="B41" s="40" t="s">
        <v>40</v>
      </c>
      <c r="C41" s="26" t="s">
        <v>17</v>
      </c>
      <c r="D41" s="42">
        <v>8</v>
      </c>
    </row>
    <row r="42" spans="1:4">
      <c r="A42" s="24">
        <v>9</v>
      </c>
      <c r="B42" s="40" t="s">
        <v>31</v>
      </c>
      <c r="C42" s="26" t="s">
        <v>17</v>
      </c>
      <c r="D42" s="42">
        <v>2</v>
      </c>
    </row>
    <row r="43" spans="1:4">
      <c r="A43" s="24">
        <v>10</v>
      </c>
      <c r="B43" s="40" t="s">
        <v>21</v>
      </c>
      <c r="C43" s="26" t="s">
        <v>17</v>
      </c>
      <c r="D43" s="42">
        <v>8</v>
      </c>
    </row>
    <row r="44" spans="1:4">
      <c r="A44" s="24">
        <v>11</v>
      </c>
      <c r="B44" s="40" t="s">
        <v>22</v>
      </c>
      <c r="C44" s="26" t="s">
        <v>17</v>
      </c>
      <c r="D44" s="42">
        <v>8</v>
      </c>
    </row>
    <row r="45" spans="1:4">
      <c r="A45" s="24">
        <v>12</v>
      </c>
      <c r="B45" s="40" t="s">
        <v>24</v>
      </c>
      <c r="C45" s="58" t="s">
        <v>9</v>
      </c>
      <c r="D45" s="42">
        <v>100</v>
      </c>
    </row>
    <row r="46" spans="1:4">
      <c r="A46" s="24">
        <v>13</v>
      </c>
      <c r="B46" s="40" t="s">
        <v>23</v>
      </c>
      <c r="C46" s="58" t="s">
        <v>9</v>
      </c>
      <c r="D46" s="42">
        <v>40</v>
      </c>
    </row>
    <row r="47" spans="1:4">
      <c r="A47" s="24">
        <v>14</v>
      </c>
      <c r="B47" s="40" t="s">
        <v>25</v>
      </c>
      <c r="C47" s="58" t="s">
        <v>9</v>
      </c>
      <c r="D47" s="42">
        <v>6</v>
      </c>
    </row>
    <row r="48" spans="1:4" ht="38.25">
      <c r="A48" s="24">
        <v>15</v>
      </c>
      <c r="B48" s="59" t="s">
        <v>20</v>
      </c>
      <c r="C48" s="56" t="s">
        <v>7</v>
      </c>
      <c r="D48" s="27">
        <v>1</v>
      </c>
    </row>
    <row r="49" spans="1:4" ht="13.5" thickBot="1">
      <c r="A49" s="60">
        <v>16</v>
      </c>
      <c r="B49" s="61" t="s">
        <v>11</v>
      </c>
      <c r="C49" s="62" t="s">
        <v>12</v>
      </c>
      <c r="D49" s="63">
        <v>0.5</v>
      </c>
    </row>
  </sheetData>
  <mergeCells count="8">
    <mergeCell ref="A4:D4"/>
    <mergeCell ref="A2:D2"/>
    <mergeCell ref="A1:D1"/>
    <mergeCell ref="A3:D3"/>
    <mergeCell ref="A10:A11"/>
    <mergeCell ref="B10:B11"/>
    <mergeCell ref="C10:C11"/>
    <mergeCell ref="D10:D11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56"/>
  <sheetViews>
    <sheetView workbookViewId="0">
      <selection sqref="A1:D1"/>
    </sheetView>
  </sheetViews>
  <sheetFormatPr defaultRowHeight="12.75"/>
  <cols>
    <col min="1" max="1" width="4.5703125" style="1" customWidth="1"/>
    <col min="2" max="2" width="29.7109375" style="1" customWidth="1"/>
    <col min="3" max="3" width="9.7109375" style="1" customWidth="1"/>
    <col min="4" max="4" width="9.28515625" style="2" customWidth="1"/>
    <col min="5" max="16384" width="9.140625" style="1"/>
  </cols>
  <sheetData>
    <row r="1" spans="1:4" ht="15">
      <c r="A1" s="66" t="s">
        <v>77</v>
      </c>
      <c r="B1" s="66"/>
      <c r="C1" s="66"/>
      <c r="D1" s="66"/>
    </row>
    <row r="2" spans="1:4" ht="15">
      <c r="A2" s="66" t="s">
        <v>41</v>
      </c>
      <c r="B2" s="66"/>
      <c r="C2" s="66"/>
      <c r="D2" s="66"/>
    </row>
    <row r="3" spans="1:4" ht="15">
      <c r="A3" s="66" t="s">
        <v>42</v>
      </c>
      <c r="B3" s="66"/>
      <c r="C3" s="66"/>
      <c r="D3" s="66"/>
    </row>
    <row r="4" spans="1:4">
      <c r="A4" s="69" t="s">
        <v>43</v>
      </c>
      <c r="B4" s="69"/>
      <c r="C4" s="69"/>
      <c r="D4" s="69"/>
    </row>
    <row r="5" spans="1:4">
      <c r="D5" s="1"/>
    </row>
    <row r="6" spans="1:4">
      <c r="A6" s="86" t="s">
        <v>45</v>
      </c>
      <c r="B6" s="86"/>
      <c r="C6" s="86"/>
      <c r="D6" s="1"/>
    </row>
    <row r="7" spans="1:4">
      <c r="A7" s="4" t="s">
        <v>74</v>
      </c>
      <c r="B7" s="4"/>
      <c r="C7" s="87"/>
      <c r="D7" s="1"/>
    </row>
    <row r="8" spans="1:4">
      <c r="A8" s="4" t="s">
        <v>75</v>
      </c>
      <c r="B8" s="5"/>
      <c r="C8" s="6"/>
      <c r="D8" s="1"/>
    </row>
    <row r="9" spans="1:4" ht="13.5" thickBot="1">
      <c r="A9" s="7"/>
      <c r="B9" s="7"/>
      <c r="C9" s="7"/>
      <c r="D9" s="8"/>
    </row>
    <row r="10" spans="1:4" ht="15" customHeight="1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3.5" thickBot="1">
      <c r="A11" s="13"/>
      <c r="B11" s="14"/>
      <c r="C11" s="15"/>
      <c r="D11" s="16"/>
    </row>
    <row r="12" spans="1:4" ht="13.5" thickBot="1">
      <c r="A12" s="17">
        <v>1</v>
      </c>
      <c r="B12" s="18">
        <v>3</v>
      </c>
      <c r="C12" s="18">
        <v>4</v>
      </c>
      <c r="D12" s="19">
        <v>5</v>
      </c>
    </row>
    <row r="13" spans="1:4">
      <c r="A13" s="20"/>
      <c r="B13" s="21" t="s">
        <v>46</v>
      </c>
      <c r="C13" s="22"/>
      <c r="D13" s="23"/>
    </row>
    <row r="14" spans="1:4">
      <c r="A14" s="24">
        <v>1</v>
      </c>
      <c r="B14" s="25" t="s">
        <v>47</v>
      </c>
      <c r="C14" s="26" t="s">
        <v>13</v>
      </c>
      <c r="D14" s="27">
        <v>0.51</v>
      </c>
    </row>
    <row r="15" spans="1:4">
      <c r="A15" s="24">
        <v>2</v>
      </c>
      <c r="B15" s="25" t="s">
        <v>48</v>
      </c>
      <c r="C15" s="26" t="s">
        <v>17</v>
      </c>
      <c r="D15" s="27">
        <v>2</v>
      </c>
    </row>
    <row r="16" spans="1:4">
      <c r="A16" s="24">
        <v>3</v>
      </c>
      <c r="B16" s="25" t="s">
        <v>49</v>
      </c>
      <c r="C16" s="26" t="s">
        <v>17</v>
      </c>
      <c r="D16" s="27">
        <v>2</v>
      </c>
    </row>
    <row r="17" spans="1:4">
      <c r="A17" s="24">
        <v>4</v>
      </c>
      <c r="B17" s="25" t="s">
        <v>50</v>
      </c>
      <c r="C17" s="26" t="s">
        <v>13</v>
      </c>
      <c r="D17" s="27">
        <v>4.4000000000000004</v>
      </c>
    </row>
    <row r="18" spans="1:4">
      <c r="A18" s="24">
        <v>5</v>
      </c>
      <c r="B18" s="25" t="s">
        <v>51</v>
      </c>
      <c r="C18" s="26" t="s">
        <v>7</v>
      </c>
      <c r="D18" s="27">
        <v>1</v>
      </c>
    </row>
    <row r="19" spans="1:4">
      <c r="A19" s="32"/>
      <c r="B19" s="33"/>
      <c r="C19" s="34"/>
      <c r="D19" s="35"/>
    </row>
    <row r="20" spans="1:4">
      <c r="A20" s="36"/>
      <c r="B20" s="37" t="s">
        <v>5</v>
      </c>
      <c r="C20" s="38"/>
      <c r="D20" s="39"/>
    </row>
    <row r="21" spans="1:4">
      <c r="A21" s="24">
        <v>6</v>
      </c>
      <c r="B21" s="70" t="s">
        <v>52</v>
      </c>
      <c r="C21" s="41" t="s">
        <v>15</v>
      </c>
      <c r="D21" s="71">
        <v>2</v>
      </c>
    </row>
    <row r="22" spans="1:4">
      <c r="A22" s="24"/>
      <c r="B22" s="72" t="s">
        <v>53</v>
      </c>
      <c r="C22" s="41" t="s">
        <v>15</v>
      </c>
      <c r="D22" s="71">
        <v>2</v>
      </c>
    </row>
    <row r="23" spans="1:4">
      <c r="A23" s="32"/>
      <c r="B23" s="28" t="s">
        <v>16</v>
      </c>
      <c r="C23" s="41" t="s">
        <v>15</v>
      </c>
      <c r="D23" s="71">
        <v>1</v>
      </c>
    </row>
    <row r="24" spans="1:4">
      <c r="A24" s="32">
        <v>7</v>
      </c>
      <c r="B24" s="52" t="s">
        <v>54</v>
      </c>
      <c r="C24" s="44" t="s">
        <v>55</v>
      </c>
      <c r="D24" s="45">
        <v>2.4</v>
      </c>
    </row>
    <row r="25" spans="1:4">
      <c r="A25" s="32">
        <v>8</v>
      </c>
      <c r="B25" s="52" t="s">
        <v>56</v>
      </c>
      <c r="C25" s="44" t="s">
        <v>55</v>
      </c>
      <c r="D25" s="45">
        <v>1</v>
      </c>
    </row>
    <row r="26" spans="1:4" ht="13.5" thickBot="1">
      <c r="A26" s="32">
        <v>9</v>
      </c>
      <c r="B26" s="73" t="s">
        <v>57</v>
      </c>
      <c r="C26" s="44" t="s">
        <v>9</v>
      </c>
      <c r="D26" s="45">
        <v>1.5</v>
      </c>
    </row>
    <row r="27" spans="1:4" ht="13.5" thickBot="1">
      <c r="A27" s="74"/>
      <c r="B27" s="75"/>
      <c r="C27" s="76"/>
      <c r="D27" s="77"/>
    </row>
    <row r="28" spans="1:4">
      <c r="A28" s="78"/>
      <c r="B28" s="37" t="s">
        <v>8</v>
      </c>
      <c r="C28" s="79"/>
      <c r="D28" s="39"/>
    </row>
    <row r="29" spans="1:4">
      <c r="A29" s="24">
        <v>9</v>
      </c>
      <c r="B29" s="25" t="s">
        <v>58</v>
      </c>
      <c r="C29" s="26" t="s">
        <v>13</v>
      </c>
      <c r="D29" s="27">
        <v>4.4000000000000004</v>
      </c>
    </row>
    <row r="30" spans="1:4">
      <c r="A30" s="24"/>
      <c r="B30" s="54" t="s">
        <v>59</v>
      </c>
      <c r="C30" s="26" t="s">
        <v>13</v>
      </c>
      <c r="D30" s="27">
        <v>6</v>
      </c>
    </row>
    <row r="31" spans="1:4">
      <c r="A31" s="24"/>
      <c r="B31" s="54" t="s">
        <v>60</v>
      </c>
      <c r="C31" s="26" t="s">
        <v>13</v>
      </c>
      <c r="D31" s="27">
        <f>D29</f>
        <v>4.4000000000000004</v>
      </c>
    </row>
    <row r="32" spans="1:4">
      <c r="A32" s="24"/>
      <c r="B32" s="28" t="s">
        <v>16</v>
      </c>
      <c r="C32" s="26" t="s">
        <v>7</v>
      </c>
      <c r="D32" s="27">
        <v>1</v>
      </c>
    </row>
    <row r="33" spans="1:6">
      <c r="A33" s="53"/>
      <c r="B33" s="54"/>
      <c r="C33" s="34"/>
      <c r="D33" s="35"/>
    </row>
    <row r="34" spans="1:6">
      <c r="A34" s="36"/>
      <c r="B34" s="37" t="s">
        <v>61</v>
      </c>
      <c r="C34" s="38"/>
      <c r="D34" s="39"/>
    </row>
    <row r="35" spans="1:6">
      <c r="A35" s="24">
        <v>13</v>
      </c>
      <c r="B35" s="25" t="s">
        <v>62</v>
      </c>
      <c r="C35" s="26" t="s">
        <v>13</v>
      </c>
      <c r="D35" s="27">
        <f>D14</f>
        <v>0.51</v>
      </c>
    </row>
    <row r="36" spans="1:6">
      <c r="A36" s="24"/>
      <c r="B36" s="28" t="s">
        <v>63</v>
      </c>
      <c r="C36" s="26" t="s">
        <v>13</v>
      </c>
      <c r="D36" s="27">
        <v>0.6</v>
      </c>
    </row>
    <row r="37" spans="1:6">
      <c r="A37" s="24"/>
      <c r="B37" s="28" t="s">
        <v>64</v>
      </c>
      <c r="C37" s="26" t="s">
        <v>4</v>
      </c>
      <c r="D37" s="27">
        <v>1</v>
      </c>
    </row>
    <row r="38" spans="1:6">
      <c r="A38" s="24"/>
      <c r="B38" s="28" t="s">
        <v>65</v>
      </c>
      <c r="C38" s="26" t="s">
        <v>4</v>
      </c>
      <c r="D38" s="27">
        <f>ROUND(D35*0.8,2)</f>
        <v>0.41</v>
      </c>
    </row>
    <row r="39" spans="1:6">
      <c r="A39" s="24"/>
      <c r="B39" s="28" t="s">
        <v>16</v>
      </c>
      <c r="C39" s="41" t="s">
        <v>15</v>
      </c>
      <c r="D39" s="71">
        <v>1</v>
      </c>
    </row>
    <row r="40" spans="1:6">
      <c r="A40" s="78"/>
      <c r="B40" s="80"/>
      <c r="C40" s="34"/>
      <c r="D40" s="81"/>
      <c r="F40" s="82"/>
    </row>
    <row r="41" spans="1:6">
      <c r="A41" s="36"/>
      <c r="B41" s="37" t="s">
        <v>10</v>
      </c>
      <c r="C41" s="55"/>
      <c r="D41" s="39"/>
    </row>
    <row r="42" spans="1:6">
      <c r="A42" s="24">
        <v>14</v>
      </c>
      <c r="B42" s="25" t="s">
        <v>66</v>
      </c>
      <c r="C42" s="26" t="s">
        <v>17</v>
      </c>
      <c r="D42" s="27">
        <v>1</v>
      </c>
    </row>
    <row r="43" spans="1:6">
      <c r="A43" s="24"/>
      <c r="B43" s="28" t="s">
        <v>28</v>
      </c>
      <c r="C43" s="26" t="s">
        <v>6</v>
      </c>
      <c r="D43" s="27">
        <v>3</v>
      </c>
    </row>
    <row r="44" spans="1:6">
      <c r="A44" s="24"/>
      <c r="B44" s="28" t="s">
        <v>16</v>
      </c>
      <c r="C44" s="56" t="s">
        <v>7</v>
      </c>
      <c r="D44" s="27">
        <v>1</v>
      </c>
    </row>
    <row r="45" spans="1:6">
      <c r="A45" s="32"/>
      <c r="B45" s="52"/>
      <c r="C45" s="57"/>
      <c r="D45" s="35"/>
    </row>
    <row r="46" spans="1:6">
      <c r="A46" s="36"/>
      <c r="B46" s="37" t="s">
        <v>67</v>
      </c>
      <c r="C46" s="38"/>
      <c r="D46" s="39"/>
    </row>
    <row r="47" spans="1:6" ht="38.25">
      <c r="A47" s="24">
        <v>15</v>
      </c>
      <c r="B47" s="40" t="s">
        <v>68</v>
      </c>
      <c r="C47" s="26" t="s">
        <v>17</v>
      </c>
      <c r="D47" s="42">
        <v>2</v>
      </c>
    </row>
    <row r="48" spans="1:6">
      <c r="A48" s="24"/>
      <c r="B48" s="83" t="s">
        <v>69</v>
      </c>
      <c r="C48" s="26" t="s">
        <v>17</v>
      </c>
      <c r="D48" s="42">
        <v>2</v>
      </c>
    </row>
    <row r="49" spans="1:4">
      <c r="A49" s="24"/>
      <c r="B49" s="28" t="s">
        <v>16</v>
      </c>
      <c r="C49" s="56" t="s">
        <v>7</v>
      </c>
      <c r="D49" s="27">
        <v>1</v>
      </c>
    </row>
    <row r="50" spans="1:4" ht="25.5">
      <c r="A50" s="24"/>
      <c r="B50" s="83" t="s">
        <v>70</v>
      </c>
      <c r="C50" s="56" t="s">
        <v>7</v>
      </c>
      <c r="D50" s="42">
        <v>1</v>
      </c>
    </row>
    <row r="51" spans="1:4">
      <c r="A51" s="24"/>
      <c r="B51" s="28" t="s">
        <v>16</v>
      </c>
      <c r="C51" s="56" t="s">
        <v>7</v>
      </c>
      <c r="D51" s="27">
        <v>1</v>
      </c>
    </row>
    <row r="52" spans="1:4" ht="25.5">
      <c r="A52" s="24">
        <v>16</v>
      </c>
      <c r="B52" s="40" t="s">
        <v>35</v>
      </c>
      <c r="C52" s="26" t="s">
        <v>17</v>
      </c>
      <c r="D52" s="42">
        <v>1</v>
      </c>
    </row>
    <row r="53" spans="1:4" ht="25.5">
      <c r="A53" s="24">
        <v>17</v>
      </c>
      <c r="B53" s="40" t="s">
        <v>71</v>
      </c>
      <c r="C53" s="26" t="s">
        <v>7</v>
      </c>
      <c r="D53" s="42">
        <v>1</v>
      </c>
    </row>
    <row r="54" spans="1:4">
      <c r="A54" s="24">
        <v>18</v>
      </c>
      <c r="B54" s="40" t="s">
        <v>72</v>
      </c>
      <c r="C54" s="26" t="s">
        <v>7</v>
      </c>
      <c r="D54" s="42">
        <v>1</v>
      </c>
    </row>
    <row r="55" spans="1:4" ht="25.5">
      <c r="A55" s="24">
        <v>19</v>
      </c>
      <c r="B55" s="40" t="s">
        <v>73</v>
      </c>
      <c r="C55" s="56" t="s">
        <v>7</v>
      </c>
      <c r="D55" s="27">
        <v>1</v>
      </c>
    </row>
    <row r="56" spans="1:4">
      <c r="A56" s="84">
        <v>20</v>
      </c>
      <c r="B56" s="85" t="s">
        <v>11</v>
      </c>
      <c r="C56" s="56" t="s">
        <v>12</v>
      </c>
      <c r="D56" s="27">
        <v>1</v>
      </c>
    </row>
  </sheetData>
  <mergeCells count="9">
    <mergeCell ref="A1:D1"/>
    <mergeCell ref="A2:D2"/>
    <mergeCell ref="A3:D3"/>
    <mergeCell ref="A4:D4"/>
    <mergeCell ref="A9:C9"/>
    <mergeCell ref="A10:A11"/>
    <mergeCell ref="B10:B11"/>
    <mergeCell ref="C10:C11"/>
    <mergeCell ref="D10:D11"/>
  </mergeCells>
  <pageMargins left="0.7" right="0.7" top="0.75" bottom="0.75" header="0.3" footer="0.3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workbookViewId="0">
      <selection sqref="A1:D1"/>
    </sheetView>
  </sheetViews>
  <sheetFormatPr defaultRowHeight="15"/>
  <cols>
    <col min="1" max="1" width="4.5703125" style="89" customWidth="1"/>
    <col min="2" max="2" width="29.7109375" style="89" customWidth="1"/>
    <col min="3" max="3" width="10.7109375" style="89" customWidth="1"/>
    <col min="4" max="4" width="9.28515625" style="90" customWidth="1"/>
    <col min="5" max="16384" width="9.140625" style="89"/>
  </cols>
  <sheetData>
    <row r="1" spans="1:11">
      <c r="A1" s="66" t="s">
        <v>124</v>
      </c>
      <c r="B1" s="66"/>
      <c r="C1" s="66"/>
      <c r="D1" s="66"/>
    </row>
    <row r="2" spans="1:11">
      <c r="A2" s="66" t="s">
        <v>41</v>
      </c>
      <c r="B2" s="66"/>
      <c r="C2" s="66"/>
      <c r="D2" s="66"/>
    </row>
    <row r="3" spans="1:11">
      <c r="A3" s="66" t="s">
        <v>42</v>
      </c>
      <c r="B3" s="66"/>
      <c r="C3" s="66"/>
      <c r="D3" s="66"/>
    </row>
    <row r="4" spans="1:11">
      <c r="A4" s="69" t="s">
        <v>43</v>
      </c>
      <c r="B4" s="69"/>
      <c r="C4" s="69"/>
      <c r="D4" s="69"/>
    </row>
    <row r="5" spans="1:11">
      <c r="A5" s="126" t="s">
        <v>78</v>
      </c>
      <c r="B5" s="126"/>
      <c r="C5" s="125"/>
      <c r="D5" s="89"/>
    </row>
    <row r="6" spans="1:11">
      <c r="A6" s="4" t="s">
        <v>74</v>
      </c>
      <c r="B6" s="4"/>
      <c r="C6" s="3"/>
      <c r="D6" s="89"/>
    </row>
    <row r="7" spans="1:11">
      <c r="A7" s="4" t="s">
        <v>75</v>
      </c>
      <c r="B7" s="5"/>
      <c r="C7" s="6"/>
      <c r="D7" s="89"/>
    </row>
    <row r="8" spans="1:11" ht="15.75" thickBot="1">
      <c r="A8" s="7"/>
      <c r="B8" s="7"/>
      <c r="C8" s="7"/>
      <c r="D8" s="8"/>
    </row>
    <row r="9" spans="1:11" ht="15" customHeight="1">
      <c r="A9" s="91" t="s">
        <v>0</v>
      </c>
      <c r="B9" s="92" t="s">
        <v>1</v>
      </c>
      <c r="C9" s="93" t="s">
        <v>2</v>
      </c>
      <c r="D9" s="94" t="s">
        <v>3</v>
      </c>
      <c r="K9" s="95"/>
    </row>
    <row r="10" spans="1:11" ht="15.75" thickBot="1">
      <c r="A10" s="96"/>
      <c r="B10" s="97"/>
      <c r="C10" s="98"/>
      <c r="D10" s="99"/>
    </row>
    <row r="11" spans="1:11" ht="15.75" thickBot="1">
      <c r="A11" s="100">
        <v>1</v>
      </c>
      <c r="B11" s="101">
        <v>3</v>
      </c>
      <c r="C11" s="101">
        <v>4</v>
      </c>
      <c r="D11" s="102">
        <v>5</v>
      </c>
    </row>
    <row r="12" spans="1:11">
      <c r="A12" s="103"/>
      <c r="B12" s="21" t="s">
        <v>46</v>
      </c>
      <c r="C12" s="22"/>
      <c r="D12" s="23"/>
    </row>
    <row r="13" spans="1:11" ht="25.5">
      <c r="A13" s="104">
        <v>1</v>
      </c>
      <c r="B13" s="25" t="s">
        <v>79</v>
      </c>
      <c r="C13" s="26" t="s">
        <v>13</v>
      </c>
      <c r="D13" s="27">
        <v>5.46</v>
      </c>
    </row>
    <row r="14" spans="1:11" ht="25.5">
      <c r="A14" s="104">
        <v>2</v>
      </c>
      <c r="B14" s="25" t="s">
        <v>80</v>
      </c>
      <c r="C14" s="26" t="s">
        <v>13</v>
      </c>
      <c r="D14" s="27">
        <v>2.2000000000000002</v>
      </c>
    </row>
    <row r="15" spans="1:11">
      <c r="A15" s="105">
        <v>3</v>
      </c>
      <c r="B15" s="52" t="s">
        <v>81</v>
      </c>
      <c r="C15" s="26" t="s">
        <v>13</v>
      </c>
      <c r="D15" s="35">
        <v>2.2000000000000002</v>
      </c>
    </row>
    <row r="16" spans="1:11">
      <c r="A16" s="105"/>
      <c r="B16" s="33"/>
      <c r="C16" s="34"/>
      <c r="D16" s="35"/>
    </row>
    <row r="17" spans="1:4">
      <c r="A17" s="106"/>
      <c r="B17" s="37" t="s">
        <v>5</v>
      </c>
      <c r="C17" s="38"/>
      <c r="D17" s="39"/>
    </row>
    <row r="18" spans="1:4" ht="51">
      <c r="A18" s="106">
        <v>4</v>
      </c>
      <c r="B18" s="48" t="s">
        <v>82</v>
      </c>
      <c r="C18" s="107" t="s">
        <v>13</v>
      </c>
      <c r="D18" s="39">
        <v>15.6</v>
      </c>
    </row>
    <row r="19" spans="1:4">
      <c r="A19" s="106"/>
      <c r="B19" s="51" t="s">
        <v>83</v>
      </c>
      <c r="C19" s="107" t="s">
        <v>13</v>
      </c>
      <c r="D19" s="50">
        <f>ROUND(D18*4*1.1,2)</f>
        <v>68.64</v>
      </c>
    </row>
    <row r="20" spans="1:4" ht="25.5">
      <c r="A20" s="106"/>
      <c r="B20" s="51" t="s">
        <v>84</v>
      </c>
      <c r="C20" s="107" t="s">
        <v>13</v>
      </c>
      <c r="D20" s="50">
        <f>D18</f>
        <v>15.6</v>
      </c>
    </row>
    <row r="21" spans="1:4" ht="25.5">
      <c r="A21" s="106"/>
      <c r="B21" s="51" t="s">
        <v>85</v>
      </c>
      <c r="C21" s="107" t="s">
        <v>13</v>
      </c>
      <c r="D21" s="50">
        <f>ROUND(D18*1.1,2)</f>
        <v>17.16</v>
      </c>
    </row>
    <row r="22" spans="1:4">
      <c r="A22" s="106"/>
      <c r="B22" s="51" t="s">
        <v>16</v>
      </c>
      <c r="C22" s="107" t="s">
        <v>7</v>
      </c>
      <c r="D22" s="50">
        <v>1</v>
      </c>
    </row>
    <row r="23" spans="1:4" ht="25.5">
      <c r="A23" s="106">
        <v>5</v>
      </c>
      <c r="B23" s="48" t="s">
        <v>86</v>
      </c>
      <c r="C23" s="107" t="s">
        <v>13</v>
      </c>
      <c r="D23" s="39">
        <v>20.100000000000001</v>
      </c>
    </row>
    <row r="24" spans="1:4">
      <c r="A24" s="104"/>
      <c r="B24" s="51" t="s">
        <v>87</v>
      </c>
      <c r="C24" s="107" t="s">
        <v>13</v>
      </c>
      <c r="D24" s="50">
        <f>D23*2</f>
        <v>40.200000000000003</v>
      </c>
    </row>
    <row r="25" spans="1:4">
      <c r="A25" s="104"/>
      <c r="B25" s="51" t="s">
        <v>88</v>
      </c>
      <c r="C25" s="107" t="s">
        <v>13</v>
      </c>
      <c r="D25" s="50">
        <f>D23</f>
        <v>20.100000000000001</v>
      </c>
    </row>
    <row r="26" spans="1:4" ht="25.5">
      <c r="A26" s="104"/>
      <c r="B26" s="51" t="s">
        <v>89</v>
      </c>
      <c r="C26" s="107" t="s">
        <v>13</v>
      </c>
      <c r="D26" s="50">
        <f>ROUND(D23*1.1,2)</f>
        <v>22.11</v>
      </c>
    </row>
    <row r="27" spans="1:4">
      <c r="A27" s="106"/>
      <c r="B27" s="51" t="s">
        <v>16</v>
      </c>
      <c r="C27" s="107" t="s">
        <v>7</v>
      </c>
      <c r="D27" s="50">
        <v>1</v>
      </c>
    </row>
    <row r="28" spans="1:4" ht="25.5">
      <c r="A28" s="106">
        <v>6</v>
      </c>
      <c r="B28" s="108" t="s">
        <v>90</v>
      </c>
      <c r="C28" s="109" t="s">
        <v>13</v>
      </c>
      <c r="D28" s="110">
        <f>ROUND(D23+(D18*2),2)</f>
        <v>51.3</v>
      </c>
    </row>
    <row r="29" spans="1:4">
      <c r="A29" s="106"/>
      <c r="B29" s="88" t="s">
        <v>91</v>
      </c>
      <c r="C29" s="111" t="s">
        <v>4</v>
      </c>
      <c r="D29" s="110">
        <f>ROUND(D28*3,2)</f>
        <v>153.9</v>
      </c>
    </row>
    <row r="30" spans="1:4">
      <c r="A30" s="106"/>
      <c r="B30" s="88" t="s">
        <v>92</v>
      </c>
      <c r="C30" s="111" t="s">
        <v>7</v>
      </c>
      <c r="D30" s="110">
        <v>1</v>
      </c>
    </row>
    <row r="31" spans="1:4">
      <c r="A31" s="106">
        <v>7</v>
      </c>
      <c r="B31" s="112" t="s">
        <v>93</v>
      </c>
      <c r="C31" s="109" t="s">
        <v>13</v>
      </c>
      <c r="D31" s="110">
        <f>ROUND(D18*2,2)</f>
        <v>31.2</v>
      </c>
    </row>
    <row r="32" spans="1:4">
      <c r="A32" s="106"/>
      <c r="B32" s="113" t="s">
        <v>94</v>
      </c>
      <c r="C32" s="109" t="s">
        <v>13</v>
      </c>
      <c r="D32" s="110">
        <f>D31*1.1</f>
        <v>34.32</v>
      </c>
    </row>
    <row r="33" spans="1:4">
      <c r="A33" s="106"/>
      <c r="B33" s="113" t="s">
        <v>95</v>
      </c>
      <c r="C33" s="111" t="s">
        <v>6</v>
      </c>
      <c r="D33" s="110">
        <f>D31/4</f>
        <v>7.8</v>
      </c>
    </row>
    <row r="34" spans="1:4">
      <c r="A34" s="106"/>
      <c r="B34" s="114" t="s">
        <v>92</v>
      </c>
      <c r="C34" s="115" t="s">
        <v>7</v>
      </c>
      <c r="D34" s="110">
        <v>1</v>
      </c>
    </row>
    <row r="35" spans="1:4" ht="25.5">
      <c r="A35" s="106">
        <v>8</v>
      </c>
      <c r="B35" s="116" t="s">
        <v>96</v>
      </c>
      <c r="C35" s="109" t="s">
        <v>13</v>
      </c>
      <c r="D35" s="110">
        <f>D31</f>
        <v>31.2</v>
      </c>
    </row>
    <row r="36" spans="1:4">
      <c r="A36" s="106"/>
      <c r="B36" s="88" t="s">
        <v>97</v>
      </c>
      <c r="C36" s="111" t="s">
        <v>6</v>
      </c>
      <c r="D36" s="110">
        <f>ROUND(D35*0.45,2)</f>
        <v>14.04</v>
      </c>
    </row>
    <row r="37" spans="1:4">
      <c r="A37" s="106"/>
      <c r="B37" s="114" t="s">
        <v>92</v>
      </c>
      <c r="C37" s="115" t="s">
        <v>7</v>
      </c>
      <c r="D37" s="110">
        <v>1</v>
      </c>
    </row>
    <row r="38" spans="1:4">
      <c r="A38" s="106">
        <v>9</v>
      </c>
      <c r="B38" s="117" t="s">
        <v>98</v>
      </c>
      <c r="C38" s="111" t="s">
        <v>13</v>
      </c>
      <c r="D38" s="110">
        <f>D23</f>
        <v>20.100000000000001</v>
      </c>
    </row>
    <row r="39" spans="1:4">
      <c r="A39" s="106"/>
      <c r="B39" s="113" t="s">
        <v>99</v>
      </c>
      <c r="C39" s="111" t="s">
        <v>13</v>
      </c>
      <c r="D39" s="110">
        <f>ROUND(D38*1.1,2)</f>
        <v>22.11</v>
      </c>
    </row>
    <row r="40" spans="1:4">
      <c r="A40" s="106"/>
      <c r="B40" s="113" t="s">
        <v>64</v>
      </c>
      <c r="C40" s="115" t="s">
        <v>4</v>
      </c>
      <c r="D40" s="110">
        <f>ROUND(D38*4.5,2)</f>
        <v>90.45</v>
      </c>
    </row>
    <row r="41" spans="1:4">
      <c r="A41" s="106"/>
      <c r="B41" s="113" t="s">
        <v>100</v>
      </c>
      <c r="C41" s="115" t="s">
        <v>4</v>
      </c>
      <c r="D41" s="110">
        <f>ROUND(D38*0.43,2)</f>
        <v>8.64</v>
      </c>
    </row>
    <row r="42" spans="1:4">
      <c r="A42" s="106"/>
      <c r="B42" s="114" t="s">
        <v>92</v>
      </c>
      <c r="C42" s="115" t="s">
        <v>7</v>
      </c>
      <c r="D42" s="110">
        <v>1</v>
      </c>
    </row>
    <row r="43" spans="1:4" ht="25.5">
      <c r="A43" s="104">
        <v>10</v>
      </c>
      <c r="B43" s="25" t="s">
        <v>101</v>
      </c>
      <c r="C43" s="26" t="s">
        <v>13</v>
      </c>
      <c r="D43" s="27">
        <f>D13</f>
        <v>5.46</v>
      </c>
    </row>
    <row r="44" spans="1:4">
      <c r="A44" s="104"/>
      <c r="B44" s="88" t="s">
        <v>91</v>
      </c>
      <c r="C44" s="111" t="s">
        <v>4</v>
      </c>
      <c r="D44" s="110">
        <f>ROUND(D43*3,2)</f>
        <v>16.38</v>
      </c>
    </row>
    <row r="45" spans="1:4">
      <c r="A45" s="104"/>
      <c r="B45" s="113" t="s">
        <v>94</v>
      </c>
      <c r="C45" s="109" t="s">
        <v>13</v>
      </c>
      <c r="D45" s="110">
        <f>D43*1.1</f>
        <v>6.0060000000000002</v>
      </c>
    </row>
    <row r="46" spans="1:4">
      <c r="A46" s="104"/>
      <c r="B46" s="113" t="s">
        <v>95</v>
      </c>
      <c r="C46" s="111" t="s">
        <v>6</v>
      </c>
      <c r="D46" s="110">
        <f>D44/4</f>
        <v>4.0949999999999998</v>
      </c>
    </row>
    <row r="47" spans="1:4">
      <c r="A47" s="104"/>
      <c r="B47" s="88" t="s">
        <v>97</v>
      </c>
      <c r="C47" s="111" t="s">
        <v>6</v>
      </c>
      <c r="D47" s="110">
        <f>ROUND(D43*0.45,2)</f>
        <v>2.46</v>
      </c>
    </row>
    <row r="48" spans="1:4">
      <c r="A48" s="104"/>
      <c r="B48" s="114" t="s">
        <v>92</v>
      </c>
      <c r="C48" s="115" t="s">
        <v>7</v>
      </c>
      <c r="D48" s="110">
        <v>1</v>
      </c>
    </row>
    <row r="49" spans="1:4">
      <c r="A49" s="104">
        <v>11</v>
      </c>
      <c r="B49" s="117" t="s">
        <v>102</v>
      </c>
      <c r="C49" s="109" t="s">
        <v>13</v>
      </c>
      <c r="D49" s="110">
        <v>53</v>
      </c>
    </row>
    <row r="50" spans="1:4">
      <c r="A50" s="104"/>
      <c r="B50" s="88" t="s">
        <v>97</v>
      </c>
      <c r="C50" s="111" t="s">
        <v>6</v>
      </c>
      <c r="D50" s="110">
        <f>ROUND(D49*0.45,2)</f>
        <v>23.85</v>
      </c>
    </row>
    <row r="51" spans="1:4">
      <c r="A51" s="104"/>
      <c r="B51" s="114" t="s">
        <v>92</v>
      </c>
      <c r="C51" s="115" t="s">
        <v>7</v>
      </c>
      <c r="D51" s="110">
        <v>1</v>
      </c>
    </row>
    <row r="52" spans="1:4">
      <c r="A52" s="105"/>
      <c r="B52" s="43"/>
      <c r="C52" s="44"/>
      <c r="D52" s="45"/>
    </row>
    <row r="53" spans="1:4">
      <c r="A53" s="118"/>
      <c r="B53" s="37" t="s">
        <v>8</v>
      </c>
      <c r="C53" s="79"/>
      <c r="D53" s="39"/>
    </row>
    <row r="54" spans="1:4">
      <c r="A54" s="104">
        <v>12</v>
      </c>
      <c r="B54" s="25" t="s">
        <v>58</v>
      </c>
      <c r="C54" s="26" t="s">
        <v>13</v>
      </c>
      <c r="D54" s="27">
        <v>11</v>
      </c>
    </row>
    <row r="55" spans="1:4">
      <c r="A55" s="104"/>
      <c r="B55" s="28" t="s">
        <v>59</v>
      </c>
      <c r="C55" s="26" t="s">
        <v>13</v>
      </c>
      <c r="D55" s="27">
        <f>ROUND(D54*1.1,2)</f>
        <v>12.1</v>
      </c>
    </row>
    <row r="56" spans="1:4">
      <c r="A56" s="104"/>
      <c r="B56" s="54" t="s">
        <v>60</v>
      </c>
      <c r="C56" s="26" t="s">
        <v>13</v>
      </c>
      <c r="D56" s="27">
        <f>D54</f>
        <v>11</v>
      </c>
    </row>
    <row r="57" spans="1:4">
      <c r="A57" s="104"/>
      <c r="B57" s="28" t="s">
        <v>16</v>
      </c>
      <c r="C57" s="26" t="s">
        <v>7</v>
      </c>
      <c r="D57" s="27">
        <v>1</v>
      </c>
    </row>
    <row r="58" spans="1:4">
      <c r="A58" s="119">
        <v>13</v>
      </c>
      <c r="B58" s="25" t="s">
        <v>103</v>
      </c>
      <c r="C58" s="26" t="s">
        <v>13</v>
      </c>
      <c r="D58" s="27">
        <v>24.4</v>
      </c>
    </row>
    <row r="59" spans="1:4">
      <c r="A59" s="119"/>
      <c r="B59" s="28" t="s">
        <v>28</v>
      </c>
      <c r="C59" s="26" t="s">
        <v>6</v>
      </c>
      <c r="D59" s="27">
        <f>ROUND(D58*0.45,2)</f>
        <v>10.98</v>
      </c>
    </row>
    <row r="60" spans="1:4">
      <c r="A60" s="120"/>
      <c r="B60" s="28" t="s">
        <v>16</v>
      </c>
      <c r="C60" s="26" t="s">
        <v>7</v>
      </c>
      <c r="D60" s="27">
        <v>1</v>
      </c>
    </row>
    <row r="61" spans="1:4">
      <c r="A61" s="121"/>
      <c r="B61" s="54"/>
      <c r="C61" s="34"/>
      <c r="D61" s="35"/>
    </row>
    <row r="62" spans="1:4">
      <c r="A62" s="106"/>
      <c r="B62" s="37" t="s">
        <v>61</v>
      </c>
      <c r="C62" s="38"/>
      <c r="D62" s="39"/>
    </row>
    <row r="63" spans="1:4">
      <c r="A63" s="104">
        <v>14</v>
      </c>
      <c r="B63" s="25" t="s">
        <v>104</v>
      </c>
      <c r="C63" s="26" t="s">
        <v>13</v>
      </c>
      <c r="D63" s="27">
        <v>3</v>
      </c>
    </row>
    <row r="64" spans="1:4">
      <c r="A64" s="104"/>
      <c r="B64" s="28" t="s">
        <v>105</v>
      </c>
      <c r="C64" s="26" t="s">
        <v>123</v>
      </c>
      <c r="D64" s="27">
        <v>0.2</v>
      </c>
    </row>
    <row r="65" spans="1:6">
      <c r="A65" s="104"/>
      <c r="B65" s="28" t="s">
        <v>106</v>
      </c>
      <c r="C65" s="26" t="s">
        <v>13</v>
      </c>
      <c r="D65" s="27">
        <f>ROUND(D63*2*1.1,2)</f>
        <v>6.6</v>
      </c>
    </row>
    <row r="66" spans="1:6" ht="25.5">
      <c r="A66" s="104"/>
      <c r="B66" s="51" t="s">
        <v>85</v>
      </c>
      <c r="C66" s="26" t="s">
        <v>13</v>
      </c>
      <c r="D66" s="27">
        <f>ROUND(D63*1.1,2)</f>
        <v>3.3</v>
      </c>
    </row>
    <row r="67" spans="1:6">
      <c r="A67" s="104"/>
      <c r="B67" s="28" t="s">
        <v>16</v>
      </c>
      <c r="C67" s="41" t="s">
        <v>15</v>
      </c>
      <c r="D67" s="71">
        <v>1</v>
      </c>
    </row>
    <row r="68" spans="1:6">
      <c r="A68" s="104">
        <v>15</v>
      </c>
      <c r="B68" s="25" t="s">
        <v>62</v>
      </c>
      <c r="C68" s="26" t="s">
        <v>13</v>
      </c>
      <c r="D68" s="27">
        <v>3</v>
      </c>
    </row>
    <row r="69" spans="1:6">
      <c r="A69" s="104"/>
      <c r="B69" s="28" t="s">
        <v>107</v>
      </c>
      <c r="C69" s="26" t="s">
        <v>4</v>
      </c>
      <c r="D69" s="27">
        <f>D68*1.5</f>
        <v>4.5</v>
      </c>
    </row>
    <row r="70" spans="1:6">
      <c r="A70" s="104"/>
      <c r="B70" s="28" t="s">
        <v>63</v>
      </c>
      <c r="C70" s="26" t="s">
        <v>13</v>
      </c>
      <c r="D70" s="27">
        <v>6</v>
      </c>
    </row>
    <row r="71" spans="1:6">
      <c r="A71" s="104"/>
      <c r="B71" s="28" t="s">
        <v>64</v>
      </c>
      <c r="C71" s="26" t="s">
        <v>4</v>
      </c>
      <c r="D71" s="27">
        <f>ROUND(D68*4.5*1.1,2)</f>
        <v>14.85</v>
      </c>
    </row>
    <row r="72" spans="1:6">
      <c r="A72" s="104"/>
      <c r="B72" s="28" t="s">
        <v>65</v>
      </c>
      <c r="C72" s="26" t="s">
        <v>4</v>
      </c>
      <c r="D72" s="27">
        <f>ROUND(D68*0.8,2)</f>
        <v>2.4</v>
      </c>
    </row>
    <row r="73" spans="1:6">
      <c r="A73" s="104"/>
      <c r="B73" s="28" t="s">
        <v>16</v>
      </c>
      <c r="C73" s="41" t="s">
        <v>15</v>
      </c>
      <c r="D73" s="71">
        <v>1</v>
      </c>
    </row>
    <row r="74" spans="1:6">
      <c r="A74" s="118"/>
      <c r="B74" s="80"/>
      <c r="C74" s="122"/>
      <c r="D74" s="81"/>
      <c r="F74" s="123"/>
    </row>
    <row r="75" spans="1:6">
      <c r="A75" s="106"/>
      <c r="B75" s="37" t="s">
        <v>10</v>
      </c>
      <c r="C75" s="55"/>
      <c r="D75" s="39"/>
    </row>
    <row r="76" spans="1:6" ht="25.5">
      <c r="A76" s="104">
        <v>16</v>
      </c>
      <c r="B76" s="25" t="s">
        <v>108</v>
      </c>
      <c r="C76" s="26" t="s">
        <v>17</v>
      </c>
      <c r="D76" s="27">
        <v>2</v>
      </c>
    </row>
    <row r="77" spans="1:6">
      <c r="A77" s="104"/>
      <c r="B77" s="28" t="s">
        <v>28</v>
      </c>
      <c r="C77" s="26" t="s">
        <v>6</v>
      </c>
      <c r="D77" s="27">
        <v>5</v>
      </c>
    </row>
    <row r="78" spans="1:6">
      <c r="A78" s="104"/>
      <c r="B78" s="28" t="s">
        <v>16</v>
      </c>
      <c r="C78" s="56" t="s">
        <v>7</v>
      </c>
      <c r="D78" s="27">
        <v>1</v>
      </c>
    </row>
    <row r="79" spans="1:6" ht="38.25">
      <c r="A79" s="105">
        <v>17</v>
      </c>
      <c r="B79" s="52" t="s">
        <v>109</v>
      </c>
      <c r="C79" s="56" t="s">
        <v>7</v>
      </c>
      <c r="D79" s="35">
        <v>1</v>
      </c>
    </row>
    <row r="80" spans="1:6">
      <c r="A80" s="105">
        <v>18</v>
      </c>
      <c r="B80" s="52" t="s">
        <v>110</v>
      </c>
      <c r="C80" s="57" t="s">
        <v>17</v>
      </c>
      <c r="D80" s="35">
        <v>2</v>
      </c>
    </row>
    <row r="81" spans="1:4">
      <c r="A81" s="105"/>
      <c r="B81" s="54" t="s">
        <v>111</v>
      </c>
      <c r="C81" s="57" t="s">
        <v>17</v>
      </c>
      <c r="D81" s="35">
        <v>1</v>
      </c>
    </row>
    <row r="82" spans="1:4">
      <c r="A82" s="105"/>
      <c r="B82" s="54" t="s">
        <v>112</v>
      </c>
      <c r="C82" s="57" t="s">
        <v>17</v>
      </c>
      <c r="D82" s="35">
        <v>1</v>
      </c>
    </row>
    <row r="83" spans="1:4">
      <c r="A83" s="105"/>
      <c r="B83" s="54" t="s">
        <v>113</v>
      </c>
      <c r="C83" s="56" t="s">
        <v>7</v>
      </c>
      <c r="D83" s="35">
        <v>2</v>
      </c>
    </row>
    <row r="84" spans="1:4">
      <c r="A84" s="105"/>
      <c r="B84" s="28" t="s">
        <v>16</v>
      </c>
      <c r="C84" s="56" t="s">
        <v>7</v>
      </c>
      <c r="D84" s="27">
        <v>1</v>
      </c>
    </row>
    <row r="85" spans="1:4" ht="15.75" thickBot="1">
      <c r="A85" s="105"/>
      <c r="B85" s="52"/>
      <c r="C85" s="57"/>
      <c r="D85" s="35"/>
    </row>
    <row r="86" spans="1:4">
      <c r="A86" s="103"/>
      <c r="B86" s="46" t="s">
        <v>67</v>
      </c>
      <c r="C86" s="47"/>
      <c r="D86" s="23"/>
    </row>
    <row r="87" spans="1:4" ht="38.25">
      <c r="A87" s="104">
        <v>19</v>
      </c>
      <c r="B87" s="40" t="s">
        <v>114</v>
      </c>
      <c r="C87" s="26" t="s">
        <v>17</v>
      </c>
      <c r="D87" s="42">
        <v>1</v>
      </c>
    </row>
    <row r="88" spans="1:4">
      <c r="A88" s="104"/>
      <c r="B88" s="83" t="s">
        <v>69</v>
      </c>
      <c r="C88" s="26" t="s">
        <v>17</v>
      </c>
      <c r="D88" s="42">
        <v>2</v>
      </c>
    </row>
    <row r="89" spans="1:4">
      <c r="A89" s="104"/>
      <c r="B89" s="28" t="s">
        <v>16</v>
      </c>
      <c r="C89" s="56" t="s">
        <v>7</v>
      </c>
      <c r="D89" s="27">
        <v>1</v>
      </c>
    </row>
    <row r="90" spans="1:4" ht="38.25">
      <c r="A90" s="104">
        <v>20</v>
      </c>
      <c r="B90" s="40" t="s">
        <v>115</v>
      </c>
      <c r="C90" s="26" t="s">
        <v>17</v>
      </c>
      <c r="D90" s="42">
        <v>1</v>
      </c>
    </row>
    <row r="91" spans="1:4">
      <c r="A91" s="104"/>
      <c r="B91" s="83" t="s">
        <v>116</v>
      </c>
      <c r="C91" s="26" t="s">
        <v>17</v>
      </c>
      <c r="D91" s="42">
        <v>1</v>
      </c>
    </row>
    <row r="92" spans="1:4">
      <c r="A92" s="104"/>
      <c r="B92" s="83" t="s">
        <v>117</v>
      </c>
      <c r="C92" s="26" t="s">
        <v>17</v>
      </c>
      <c r="D92" s="42">
        <v>1</v>
      </c>
    </row>
    <row r="93" spans="1:4" ht="25.5">
      <c r="A93" s="104"/>
      <c r="B93" s="83" t="s">
        <v>70</v>
      </c>
      <c r="C93" s="56" t="s">
        <v>7</v>
      </c>
      <c r="D93" s="42">
        <v>1</v>
      </c>
    </row>
    <row r="94" spans="1:4">
      <c r="A94" s="104"/>
      <c r="B94" s="28" t="s">
        <v>16</v>
      </c>
      <c r="C94" s="56" t="s">
        <v>7</v>
      </c>
      <c r="D94" s="27">
        <v>1</v>
      </c>
    </row>
    <row r="95" spans="1:4" ht="25.5">
      <c r="A95" s="104">
        <v>21</v>
      </c>
      <c r="B95" s="25" t="s">
        <v>118</v>
      </c>
      <c r="C95" s="56" t="s">
        <v>7</v>
      </c>
      <c r="D95" s="27">
        <v>1</v>
      </c>
    </row>
    <row r="96" spans="1:4" ht="25.5">
      <c r="A96" s="104">
        <v>22</v>
      </c>
      <c r="B96" s="25" t="s">
        <v>119</v>
      </c>
      <c r="C96" s="56" t="s">
        <v>7</v>
      </c>
      <c r="D96" s="27">
        <v>1</v>
      </c>
    </row>
    <row r="97" spans="1:4" ht="63.75">
      <c r="A97" s="104">
        <v>23</v>
      </c>
      <c r="B97" s="40" t="s">
        <v>120</v>
      </c>
      <c r="C97" s="26" t="s">
        <v>17</v>
      </c>
      <c r="D97" s="42">
        <v>1</v>
      </c>
    </row>
    <row r="98" spans="1:4">
      <c r="A98" s="104"/>
      <c r="B98" s="83" t="s">
        <v>116</v>
      </c>
      <c r="C98" s="26" t="s">
        <v>17</v>
      </c>
      <c r="D98" s="42">
        <v>1</v>
      </c>
    </row>
    <row r="99" spans="1:4">
      <c r="A99" s="104"/>
      <c r="B99" s="83" t="s">
        <v>117</v>
      </c>
      <c r="C99" s="26" t="s">
        <v>17</v>
      </c>
      <c r="D99" s="42">
        <v>1</v>
      </c>
    </row>
    <row r="100" spans="1:4" ht="25.5">
      <c r="A100" s="104"/>
      <c r="B100" s="83" t="s">
        <v>70</v>
      </c>
      <c r="C100" s="56" t="s">
        <v>7</v>
      </c>
      <c r="D100" s="42">
        <v>1</v>
      </c>
    </row>
    <row r="101" spans="1:4">
      <c r="A101" s="104"/>
      <c r="B101" s="28" t="s">
        <v>16</v>
      </c>
      <c r="C101" s="56" t="s">
        <v>7</v>
      </c>
      <c r="D101" s="27">
        <v>1</v>
      </c>
    </row>
    <row r="102" spans="1:4" ht="25.5">
      <c r="A102" s="104">
        <v>24</v>
      </c>
      <c r="B102" s="40" t="s">
        <v>35</v>
      </c>
      <c r="C102" s="26" t="s">
        <v>17</v>
      </c>
      <c r="D102" s="42">
        <v>1</v>
      </c>
    </row>
    <row r="103" spans="1:4" ht="38.25">
      <c r="A103" s="104">
        <v>25</v>
      </c>
      <c r="B103" s="40" t="s">
        <v>121</v>
      </c>
      <c r="C103" s="56" t="s">
        <v>7</v>
      </c>
      <c r="D103" s="42">
        <v>1</v>
      </c>
    </row>
    <row r="104" spans="1:4" ht="25.5">
      <c r="A104" s="104">
        <v>26</v>
      </c>
      <c r="B104" s="40" t="s">
        <v>122</v>
      </c>
      <c r="C104" s="56" t="s">
        <v>7</v>
      </c>
      <c r="D104" s="27">
        <v>3</v>
      </c>
    </row>
    <row r="105" spans="1:4">
      <c r="A105" s="124">
        <v>27</v>
      </c>
      <c r="B105" s="85" t="s">
        <v>11</v>
      </c>
      <c r="C105" s="56" t="s">
        <v>12</v>
      </c>
      <c r="D105" s="27">
        <v>1</v>
      </c>
    </row>
  </sheetData>
  <mergeCells count="9">
    <mergeCell ref="A1:D1"/>
    <mergeCell ref="A2:D2"/>
    <mergeCell ref="A3:D3"/>
    <mergeCell ref="A4:D4"/>
    <mergeCell ref="A8:C8"/>
    <mergeCell ref="A9:A10"/>
    <mergeCell ref="B9:B10"/>
    <mergeCell ref="C9:C10"/>
    <mergeCell ref="D9:D10"/>
  </mergeCells>
  <pageMargins left="1.02" right="0.7" top="0.75" bottom="0.75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54"/>
  <sheetViews>
    <sheetView tabSelected="1" workbookViewId="0">
      <selection sqref="A1:D1"/>
    </sheetView>
  </sheetViews>
  <sheetFormatPr defaultRowHeight="12.75"/>
  <cols>
    <col min="1" max="1" width="4.5703125" style="1" customWidth="1"/>
    <col min="2" max="2" width="32" style="1" customWidth="1"/>
    <col min="3" max="3" width="11.28515625" style="1" customWidth="1"/>
    <col min="4" max="4" width="9.28515625" style="2" customWidth="1"/>
    <col min="5" max="16384" width="9.140625" style="1"/>
  </cols>
  <sheetData>
    <row r="1" spans="1:4" ht="15">
      <c r="A1" s="66" t="s">
        <v>137</v>
      </c>
      <c r="B1" s="66"/>
      <c r="C1" s="66"/>
      <c r="D1" s="66"/>
    </row>
    <row r="2" spans="1:4" ht="15">
      <c r="A2" s="66" t="s">
        <v>41</v>
      </c>
      <c r="B2" s="66"/>
      <c r="C2" s="66"/>
      <c r="D2" s="66"/>
    </row>
    <row r="3" spans="1:4" ht="15">
      <c r="A3" s="66" t="s">
        <v>42</v>
      </c>
      <c r="B3" s="66"/>
      <c r="C3" s="66"/>
      <c r="D3" s="66"/>
    </row>
    <row r="4" spans="1:4" ht="15">
      <c r="A4" s="132" t="s">
        <v>43</v>
      </c>
      <c r="B4" s="132"/>
      <c r="C4" s="132"/>
      <c r="D4" s="132"/>
    </row>
    <row r="5" spans="1:4">
      <c r="A5" s="68"/>
      <c r="B5" s="68"/>
      <c r="C5" s="68"/>
      <c r="D5" s="1"/>
    </row>
    <row r="6" spans="1:4">
      <c r="A6" s="86" t="s">
        <v>125</v>
      </c>
      <c r="B6" s="86"/>
      <c r="C6" s="86"/>
      <c r="D6" s="1"/>
    </row>
    <row r="7" spans="1:4">
      <c r="A7" s="4" t="s">
        <v>74</v>
      </c>
      <c r="B7" s="4"/>
      <c r="C7" s="4"/>
      <c r="D7" s="1"/>
    </row>
    <row r="8" spans="1:4">
      <c r="A8" s="4" t="s">
        <v>75</v>
      </c>
      <c r="B8" s="5"/>
      <c r="C8" s="6"/>
      <c r="D8" s="1"/>
    </row>
    <row r="9" spans="1:4" ht="13.5" thickBot="1">
      <c r="A9" s="7"/>
      <c r="B9" s="7"/>
      <c r="C9" s="7"/>
      <c r="D9" s="8"/>
    </row>
    <row r="10" spans="1:4" ht="15" customHeight="1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74.25" customHeight="1" thickBot="1">
      <c r="A11" s="13"/>
      <c r="B11" s="14"/>
      <c r="C11" s="15"/>
      <c r="D11" s="16"/>
    </row>
    <row r="12" spans="1:4" ht="13.5" thickBot="1">
      <c r="A12" s="17">
        <v>1</v>
      </c>
      <c r="B12" s="18">
        <v>3</v>
      </c>
      <c r="C12" s="18">
        <v>4</v>
      </c>
      <c r="D12" s="19">
        <v>5</v>
      </c>
    </row>
    <row r="13" spans="1:4">
      <c r="A13" s="20"/>
      <c r="B13" s="21" t="s">
        <v>46</v>
      </c>
      <c r="C13" s="22"/>
      <c r="D13" s="23"/>
    </row>
    <row r="14" spans="1:4" ht="25.5">
      <c r="A14" s="24">
        <v>1</v>
      </c>
      <c r="B14" s="25" t="s">
        <v>126</v>
      </c>
      <c r="C14" s="26" t="s">
        <v>13</v>
      </c>
      <c r="D14" s="27">
        <v>0.8</v>
      </c>
    </row>
    <row r="15" spans="1:4">
      <c r="A15" s="24">
        <v>2</v>
      </c>
      <c r="B15" s="25" t="s">
        <v>49</v>
      </c>
      <c r="C15" s="26" t="s">
        <v>17</v>
      </c>
      <c r="D15" s="27">
        <v>2</v>
      </c>
    </row>
    <row r="16" spans="1:4">
      <c r="A16" s="24">
        <v>3</v>
      </c>
      <c r="B16" s="25" t="s">
        <v>50</v>
      </c>
      <c r="C16" s="26" t="s">
        <v>13</v>
      </c>
      <c r="D16" s="27">
        <v>4</v>
      </c>
    </row>
    <row r="17" spans="1:4">
      <c r="A17" s="24">
        <v>4</v>
      </c>
      <c r="B17" s="25" t="s">
        <v>51</v>
      </c>
      <c r="C17" s="26" t="s">
        <v>7</v>
      </c>
      <c r="D17" s="27">
        <v>1</v>
      </c>
    </row>
    <row r="18" spans="1:4">
      <c r="A18" s="24">
        <v>5</v>
      </c>
      <c r="B18" s="25" t="s">
        <v>127</v>
      </c>
      <c r="C18" s="26" t="s">
        <v>13</v>
      </c>
      <c r="D18" s="27">
        <v>3.64</v>
      </c>
    </row>
    <row r="19" spans="1:4">
      <c r="A19" s="32"/>
      <c r="B19" s="33"/>
      <c r="C19" s="34"/>
      <c r="D19" s="35"/>
    </row>
    <row r="20" spans="1:4">
      <c r="A20" s="36"/>
      <c r="B20" s="37" t="s">
        <v>5</v>
      </c>
      <c r="C20" s="38"/>
      <c r="D20" s="39"/>
    </row>
    <row r="21" spans="1:4">
      <c r="A21" s="24">
        <v>6</v>
      </c>
      <c r="B21" s="25" t="s">
        <v>98</v>
      </c>
      <c r="C21" s="26" t="s">
        <v>13</v>
      </c>
      <c r="D21" s="27">
        <f>D14</f>
        <v>0.8</v>
      </c>
    </row>
    <row r="22" spans="1:4">
      <c r="A22" s="24"/>
      <c r="B22" s="28" t="s">
        <v>99</v>
      </c>
      <c r="C22" s="26" t="s">
        <v>13</v>
      </c>
      <c r="D22" s="27">
        <f>ROUND(D21*1.1,2)</f>
        <v>0.88</v>
      </c>
    </row>
    <row r="23" spans="1:4">
      <c r="A23" s="24"/>
      <c r="B23" s="28" t="s">
        <v>64</v>
      </c>
      <c r="C23" s="26" t="s">
        <v>4</v>
      </c>
      <c r="D23" s="27">
        <f>ROUND(D21*4.5*1.1,2)</f>
        <v>3.96</v>
      </c>
    </row>
    <row r="24" spans="1:4">
      <c r="A24" s="24"/>
      <c r="B24" s="28" t="s">
        <v>65</v>
      </c>
      <c r="C24" s="26" t="s">
        <v>4</v>
      </c>
      <c r="D24" s="27">
        <f>ROUND(D21*0.8,2)</f>
        <v>0.64</v>
      </c>
    </row>
    <row r="25" spans="1:4">
      <c r="A25" s="24"/>
      <c r="B25" s="28" t="s">
        <v>16</v>
      </c>
      <c r="C25" s="41" t="s">
        <v>15</v>
      </c>
      <c r="D25" s="71">
        <v>1</v>
      </c>
    </row>
    <row r="26" spans="1:4">
      <c r="A26" s="24">
        <v>7</v>
      </c>
      <c r="B26" s="70" t="s">
        <v>52</v>
      </c>
      <c r="C26" s="41" t="s">
        <v>15</v>
      </c>
      <c r="D26" s="71">
        <v>2</v>
      </c>
    </row>
    <row r="27" spans="1:4">
      <c r="A27" s="32"/>
      <c r="B27" s="127" t="s">
        <v>53</v>
      </c>
      <c r="C27" s="41" t="s">
        <v>15</v>
      </c>
      <c r="D27" s="45">
        <v>2</v>
      </c>
    </row>
    <row r="28" spans="1:4">
      <c r="A28" s="24"/>
      <c r="B28" s="28" t="s">
        <v>16</v>
      </c>
      <c r="C28" s="41" t="s">
        <v>15</v>
      </c>
      <c r="D28" s="71">
        <v>1</v>
      </c>
    </row>
    <row r="29" spans="1:4" ht="13.5" thickBot="1">
      <c r="A29" s="60"/>
      <c r="B29" s="128"/>
      <c r="C29" s="129"/>
      <c r="D29" s="130"/>
    </row>
    <row r="30" spans="1:4">
      <c r="A30" s="78"/>
      <c r="B30" s="37" t="s">
        <v>8</v>
      </c>
      <c r="C30" s="79"/>
      <c r="D30" s="39"/>
    </row>
    <row r="31" spans="1:4">
      <c r="A31" s="24">
        <v>8</v>
      </c>
      <c r="B31" s="25" t="s">
        <v>58</v>
      </c>
      <c r="C31" s="26" t="s">
        <v>13</v>
      </c>
      <c r="D31" s="27">
        <v>4</v>
      </c>
    </row>
    <row r="32" spans="1:4">
      <c r="A32" s="24"/>
      <c r="B32" s="54" t="s">
        <v>59</v>
      </c>
      <c r="C32" s="26" t="s">
        <v>13</v>
      </c>
      <c r="D32" s="27">
        <v>6</v>
      </c>
    </row>
    <row r="33" spans="1:4">
      <c r="A33" s="24"/>
      <c r="B33" s="54" t="s">
        <v>60</v>
      </c>
      <c r="C33" s="26" t="s">
        <v>13</v>
      </c>
      <c r="D33" s="27">
        <f>D31</f>
        <v>4</v>
      </c>
    </row>
    <row r="34" spans="1:4">
      <c r="A34" s="24"/>
      <c r="B34" s="28" t="s">
        <v>16</v>
      </c>
      <c r="C34" s="26" t="s">
        <v>7</v>
      </c>
      <c r="D34" s="27">
        <v>1</v>
      </c>
    </row>
    <row r="35" spans="1:4">
      <c r="A35" s="53"/>
      <c r="B35" s="54"/>
      <c r="C35" s="34"/>
      <c r="D35" s="35"/>
    </row>
    <row r="36" spans="1:4">
      <c r="A36" s="36"/>
      <c r="B36" s="37" t="s">
        <v>10</v>
      </c>
      <c r="C36" s="55"/>
      <c r="D36" s="39"/>
    </row>
    <row r="37" spans="1:4">
      <c r="A37" s="24">
        <v>9</v>
      </c>
      <c r="B37" s="25" t="s">
        <v>66</v>
      </c>
      <c r="C37" s="26" t="s">
        <v>17</v>
      </c>
      <c r="D37" s="27">
        <v>1</v>
      </c>
    </row>
    <row r="38" spans="1:4">
      <c r="A38" s="24"/>
      <c r="B38" s="28" t="s">
        <v>28</v>
      </c>
      <c r="C38" s="26" t="s">
        <v>6</v>
      </c>
      <c r="D38" s="27">
        <v>3</v>
      </c>
    </row>
    <row r="39" spans="1:4">
      <c r="A39" s="24"/>
      <c r="B39" s="28" t="s">
        <v>16</v>
      </c>
      <c r="C39" s="56" t="s">
        <v>7</v>
      </c>
      <c r="D39" s="27">
        <v>1</v>
      </c>
    </row>
    <row r="40" spans="1:4">
      <c r="A40" s="32"/>
      <c r="B40" s="52"/>
      <c r="C40" s="57"/>
      <c r="D40" s="35"/>
    </row>
    <row r="41" spans="1:4">
      <c r="A41" s="36"/>
      <c r="B41" s="37" t="s">
        <v>67</v>
      </c>
      <c r="C41" s="38"/>
      <c r="D41" s="39"/>
    </row>
    <row r="42" spans="1:4" ht="25.5">
      <c r="A42" s="24">
        <v>10</v>
      </c>
      <c r="B42" s="40" t="s">
        <v>128</v>
      </c>
      <c r="C42" s="26" t="s">
        <v>13</v>
      </c>
      <c r="D42" s="42">
        <v>1.2</v>
      </c>
    </row>
    <row r="43" spans="1:4">
      <c r="A43" s="24"/>
      <c r="B43" s="83" t="s">
        <v>129</v>
      </c>
      <c r="C43" s="26" t="s">
        <v>130</v>
      </c>
      <c r="D43" s="42">
        <v>3.5</v>
      </c>
    </row>
    <row r="44" spans="1:4">
      <c r="A44" s="24"/>
      <c r="B44" s="83" t="s">
        <v>131</v>
      </c>
      <c r="C44" s="26" t="s">
        <v>17</v>
      </c>
      <c r="D44" s="42">
        <v>143</v>
      </c>
    </row>
    <row r="45" spans="1:4">
      <c r="A45" s="24"/>
      <c r="B45" s="83" t="s">
        <v>132</v>
      </c>
      <c r="C45" s="26" t="s">
        <v>4</v>
      </c>
      <c r="D45" s="42">
        <f>D44</f>
        <v>143</v>
      </c>
    </row>
    <row r="46" spans="1:4">
      <c r="A46" s="24"/>
      <c r="B46" s="28" t="s">
        <v>16</v>
      </c>
      <c r="C46" s="56" t="s">
        <v>7</v>
      </c>
      <c r="D46" s="27">
        <v>1</v>
      </c>
    </row>
    <row r="47" spans="1:4">
      <c r="A47" s="24">
        <v>11</v>
      </c>
      <c r="B47" s="40" t="s">
        <v>133</v>
      </c>
      <c r="C47" s="26" t="s">
        <v>17</v>
      </c>
      <c r="D47" s="42">
        <v>1</v>
      </c>
    </row>
    <row r="48" spans="1:4">
      <c r="A48" s="24"/>
      <c r="B48" s="83" t="s">
        <v>134</v>
      </c>
      <c r="C48" s="26" t="s">
        <v>17</v>
      </c>
      <c r="D48" s="42">
        <v>1</v>
      </c>
    </row>
    <row r="49" spans="1:4">
      <c r="A49" s="24"/>
      <c r="B49" s="83" t="s">
        <v>135</v>
      </c>
      <c r="C49" s="26" t="s">
        <v>17</v>
      </c>
      <c r="D49" s="42">
        <v>1</v>
      </c>
    </row>
    <row r="50" spans="1:4">
      <c r="A50" s="24"/>
      <c r="B50" s="28" t="s">
        <v>16</v>
      </c>
      <c r="C50" s="56" t="s">
        <v>7</v>
      </c>
      <c r="D50" s="27">
        <v>1</v>
      </c>
    </row>
    <row r="51" spans="1:4" ht="25.5">
      <c r="A51" s="24">
        <v>12</v>
      </c>
      <c r="B51" s="40" t="s">
        <v>35</v>
      </c>
      <c r="C51" s="26" t="s">
        <v>17</v>
      </c>
      <c r="D51" s="42">
        <v>1</v>
      </c>
    </row>
    <row r="52" spans="1:4">
      <c r="A52" s="24">
        <v>13</v>
      </c>
      <c r="B52" s="40" t="s">
        <v>72</v>
      </c>
      <c r="C52" s="26" t="s">
        <v>7</v>
      </c>
      <c r="D52" s="42">
        <v>1</v>
      </c>
    </row>
    <row r="53" spans="1:4" ht="25.5">
      <c r="A53" s="24">
        <v>14</v>
      </c>
      <c r="B53" s="40" t="s">
        <v>73</v>
      </c>
      <c r="C53" s="56" t="s">
        <v>7</v>
      </c>
      <c r="D53" s="27">
        <v>1</v>
      </c>
    </row>
    <row r="54" spans="1:4">
      <c r="A54" s="84">
        <v>15</v>
      </c>
      <c r="B54" s="85" t="s">
        <v>136</v>
      </c>
      <c r="C54" s="56" t="s">
        <v>12</v>
      </c>
      <c r="D54" s="131">
        <v>1</v>
      </c>
    </row>
  </sheetData>
  <mergeCells count="9">
    <mergeCell ref="A1:D1"/>
    <mergeCell ref="A2:D2"/>
    <mergeCell ref="A3:D3"/>
    <mergeCell ref="A4:D4"/>
    <mergeCell ref="A9:C9"/>
    <mergeCell ref="A10:A11"/>
    <mergeCell ref="B10:B11"/>
    <mergeCell ref="C10:C11"/>
    <mergeCell ref="D10:D11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T-1</vt:lpstr>
      <vt:lpstr>T-2</vt:lpstr>
      <vt:lpstr>T-3</vt:lpstr>
      <vt:lpstr>T-4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2017-05-10T13:48:11Z</dcterms:modified>
</cp:coreProperties>
</file>