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3256" windowHeight="11952"/>
  </bookViews>
  <sheets>
    <sheet name="Ceļu_daļa_1.kārta" sheetId="2" r:id="rId1"/>
    <sheet name="Ceļu_daļa_2.kārta" sheetId="5" r:id="rId2"/>
    <sheet name="LKT_daļa" sheetId="1" r:id="rId3"/>
    <sheet name="ELT_Dala" sheetId="4" r:id="rId4"/>
  </sheets>
  <definedNames>
    <definedName name="_xlnm.Print_Area" localSheetId="3">ELT_Dala!$A$1:$D$53</definedName>
  </definedNames>
  <calcPr calcId="145621"/>
</workbook>
</file>

<file path=xl/calcChain.xml><?xml version="1.0" encoding="utf-8"?>
<calcChain xmlns="http://schemas.openxmlformats.org/spreadsheetml/2006/main">
  <c r="D15" i="4" l="1"/>
  <c r="A29" i="2" l="1"/>
  <c r="A27" i="2"/>
  <c r="A37" i="5"/>
  <c r="A16" i="5"/>
  <c r="D29" i="5"/>
  <c r="D28" i="5"/>
  <c r="D26" i="5"/>
  <c r="D25" i="5"/>
  <c r="D17" i="5"/>
  <c r="A17" i="5"/>
  <c r="A18" i="5" s="1"/>
  <c r="A19" i="5" l="1"/>
  <c r="A20" i="5" s="1"/>
  <c r="A22" i="5" s="1"/>
  <c r="D16" i="5"/>
  <c r="A23" i="5" l="1"/>
  <c r="A24" i="5" s="1"/>
  <c r="A25" i="5" s="1"/>
  <c r="A26" i="5" s="1"/>
  <c r="A27" i="5" s="1"/>
  <c r="A28" i="5" s="1"/>
  <c r="A29" i="5" s="1"/>
  <c r="A30" i="5" s="1"/>
  <c r="A31" i="5" s="1"/>
  <c r="D42" i="4"/>
  <c r="D43" i="4" s="1"/>
  <c r="D44" i="4" s="1"/>
  <c r="D22" i="4"/>
  <c r="D20" i="4"/>
  <c r="D19" i="4"/>
  <c r="D18" i="4"/>
  <c r="D17" i="4"/>
  <c r="A33" i="5" l="1"/>
  <c r="A34" i="5" s="1"/>
  <c r="A36" i="5" s="1"/>
  <c r="A38" i="5" s="1"/>
  <c r="A40" i="5" s="1"/>
  <c r="D20" i="2"/>
  <c r="D52" i="2"/>
  <c r="D53" i="2"/>
  <c r="D51" i="2"/>
  <c r="D48" i="2"/>
  <c r="D47" i="2"/>
  <c r="D46" i="2"/>
  <c r="D37" i="2"/>
  <c r="D38" i="2"/>
  <c r="D36" i="2"/>
  <c r="D69" i="2" l="1"/>
  <c r="D68" i="2"/>
  <c r="D19" i="2" s="1"/>
  <c r="D63" i="2"/>
  <c r="D62" i="2"/>
  <c r="D58" i="2" l="1"/>
  <c r="D57" i="2"/>
  <c r="D42" i="2"/>
  <c r="D43" i="2"/>
  <c r="D41" i="2"/>
  <c r="D33" i="2"/>
  <c r="D32" i="2"/>
  <c r="D31" i="2"/>
  <c r="D17" i="2"/>
  <c r="D16" i="2"/>
  <c r="A16" i="2" l="1"/>
  <c r="A17" i="2" s="1"/>
  <c r="A18" i="2" s="1"/>
  <c r="A19" i="2" s="1"/>
  <c r="A20" i="2" s="1"/>
  <c r="A21" i="2" s="1"/>
  <c r="A22" i="2" s="1"/>
  <c r="A23" i="2" s="1"/>
  <c r="A24" i="2" s="1"/>
  <c r="A25" i="2" s="1"/>
  <c r="A26" i="2" l="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3" i="2" l="1"/>
  <c r="A74" i="2" s="1"/>
  <c r="A75" i="2" s="1"/>
  <c r="A76" i="2" s="1"/>
  <c r="A77" i="2" s="1"/>
  <c r="A79" i="2" s="1"/>
  <c r="A81" i="2" l="1"/>
  <c r="A83" i="2" s="1"/>
  <c r="A84" i="2" s="1"/>
  <c r="A85" i="2" s="1"/>
  <c r="A80" i="2"/>
</calcChain>
</file>

<file path=xl/sharedStrings.xml><?xml version="1.0" encoding="utf-8"?>
<sst xmlns="http://schemas.openxmlformats.org/spreadsheetml/2006/main" count="478" uniqueCount="152">
  <si>
    <t>m</t>
  </si>
  <si>
    <t>gab.</t>
  </si>
  <si>
    <t>Grunts darbi</t>
  </si>
  <si>
    <t>Smilts pamatnes ierīkošana zem cauruļvadiem h=15cm</t>
  </si>
  <si>
    <t>kompl.</t>
  </si>
  <si>
    <t>Montāžas darbi Lietus ūdens kanalizācijai</t>
  </si>
  <si>
    <t>1.</t>
  </si>
  <si>
    <t>Darba daudzumu saraksts ŪKT daļai</t>
  </si>
  <si>
    <t>Meldru ielas uzņēmējdarbības teritorijas un tām nepieciešamās publiskās 
infrastruktūras attīstība, Liepājā</t>
  </si>
  <si>
    <t>Komunikāciju šķērsošana</t>
  </si>
  <si>
    <t>Digitālais izpildzīmējums</t>
  </si>
  <si>
    <t>objek.</t>
  </si>
  <si>
    <t xml:space="preserve">Rakšanas atļauja un saskaņošana </t>
  </si>
  <si>
    <t> Nr.</t>
  </si>
  <si>
    <t> Darba</t>
  </si>
  <si>
    <t> Mērvienība</t>
  </si>
  <si>
    <t>p.k.</t>
  </si>
  <si>
    <t>nosaukums</t>
  </si>
  <si>
    <t>Sagatavošanas  darbi un zemes darbi</t>
  </si>
  <si>
    <t>Trases nospraušana</t>
  </si>
  <si>
    <t>Asfaltbetona seguma demontāža brauktuvei un transports uz atbērtni</t>
  </si>
  <si>
    <t>Ceļa brauktuves betona apmaļu demontāža</t>
  </si>
  <si>
    <t>gb.</t>
  </si>
  <si>
    <t>Liekās grunts norakšana un aizvešana uz atbērtni</t>
  </si>
  <si>
    <t>Zemes klātnes planēšana un gultnes veidošana.</t>
  </si>
  <si>
    <t>Celmu raušana un transports uz atbērtni.</t>
  </si>
  <si>
    <t>Koku nociršana.</t>
  </si>
  <si>
    <t>Būvtāfeles uzstādīšana</t>
  </si>
  <si>
    <t>kpl.</t>
  </si>
  <si>
    <t>Seguma  veidošanas darbi</t>
  </si>
  <si>
    <t>Betona bruģa segas izbūve ietvei</t>
  </si>
  <si>
    <t>pelēks betona bruģis "Prizma" 200x100x60</t>
  </si>
  <si>
    <t>sīkšķembas 0/5, h=3cm</t>
  </si>
  <si>
    <t xml:space="preserve">Asfaltbetona seguma izbūve brauktuvei </t>
  </si>
  <si>
    <t>Asfaltbetons AC11surf  h=4cm ieklāšana ar ieklājēju</t>
  </si>
  <si>
    <t>Šķembu maisījums 0/45 h=25cm</t>
  </si>
  <si>
    <t>Nomaļu uzpildīšana</t>
  </si>
  <si>
    <t>Ceļa aprīkojums</t>
  </si>
  <si>
    <t>Jaunu ceļa zīmju uzstādīšana</t>
  </si>
  <si>
    <t>Inženiertīkli</t>
  </si>
  <si>
    <t>Darba nosaukums</t>
  </si>
  <si>
    <t>Mērvienība</t>
  </si>
  <si>
    <t>Daudzums</t>
  </si>
  <si>
    <t>m3</t>
  </si>
  <si>
    <t>Šķembu grants maisījums fr.0-32s 10cm biezumā</t>
  </si>
  <si>
    <t>šķembu maisījums 0/32p , h=12cm</t>
  </si>
  <si>
    <t>Apzaļumošana, h=10cm</t>
  </si>
  <si>
    <t>Lietus ūdens plastmasas kanalizācijas caurules PP montāža tranšejā d250mm</t>
  </si>
  <si>
    <t>Lietus ūdens plastmasas kanalizācijas caurules PP montāža tranšejā d200mm</t>
  </si>
  <si>
    <t>Salizturīgā kārta,  h=20cm, kf&gt;1m/dnn</t>
  </si>
  <si>
    <t>Salizturīgā kārta,  h=30cm, kf&gt;1m/dnn</t>
  </si>
  <si>
    <t>Aprīkojums būvdarbu laikā atbilstoši Ministru kabineta noteikumiem Nr.421 "Noteikumi par darba vietu aprīkošanu uz ceļiem". Pagaidu satiksmes organizācijas visā būvdarbu izpildes laikā, t.sk., apbraucamo ceļu uzturēšana (bedrīšu remonts, laistīšana u.c.)</t>
  </si>
  <si>
    <t>Horizontālo apzīmējumu uzklāšana ar iekārtām (termoplastā)</t>
  </si>
  <si>
    <r>
      <t>m</t>
    </r>
    <r>
      <rPr>
        <vertAlign val="superscript"/>
        <sz val="11"/>
        <rFont val="Times New Roman"/>
        <family val="1"/>
        <charset val="186"/>
      </rPr>
      <t>3</t>
    </r>
  </si>
  <si>
    <r>
      <t>m</t>
    </r>
    <r>
      <rPr>
        <vertAlign val="superscript"/>
        <sz val="11"/>
        <rFont val="Times New Roman"/>
        <family val="1"/>
        <charset val="186"/>
      </rPr>
      <t>2</t>
    </r>
  </si>
  <si>
    <t>Asfaltbetona seguma demontāža ietvei un transports uz atbērtni.</t>
  </si>
  <si>
    <t>Betona bruģa segas izbūve stāvvietai</t>
  </si>
  <si>
    <t>pelēks/balts betona bruģis "Prizma" 200x100x80</t>
  </si>
  <si>
    <t>šķembu maisījums 0/32p , h=20cm</t>
  </si>
  <si>
    <t>Žoga pārcelšana zemesgabala īpašuma robežā</t>
  </si>
  <si>
    <t>Asfaltbetons AC22 base  h=6cm ieklāšana ar ieklājēju</t>
  </si>
  <si>
    <t>Asfaltbetons AC11surf  h=4cm ieklāšana roku darbā</t>
  </si>
  <si>
    <t>Asfaltbetons AC22 base/bin  h=6cm ieklāšana roku darbā</t>
  </si>
  <si>
    <t>Reklāmas stenda pārcelšana vai demontāža</t>
  </si>
  <si>
    <t xml:space="preserve">Esošās skatakas lūkas augstuma regulēšana </t>
  </si>
  <si>
    <t>Gruntsūdens līmeņa pazemināšana būvbedrē ( apjoms atkarīgs no sezonas un montāžas tehnoloģijas).</t>
  </si>
  <si>
    <t>Plastmasas gūlija ar nosēddaļu un ķeta vāku (ar četrkantīgu čuguna rāmi un taisnstūra resti ar eņģēm), d400</t>
  </si>
  <si>
    <t>Aka, plastmasas ar ķeta vāku, d400mm, iebūves dziļums h 1,0 - 2,68 m</t>
  </si>
  <si>
    <t xml:space="preserve">Betona bruģa segas izbūve gājēju zonai pirms stāvvietas </t>
  </si>
  <si>
    <t>pelēks betona bruģis "Prizma" 200x100x80</t>
  </si>
  <si>
    <t>Betona bruģa segas izbūve iebrauktuvei pk 0+469</t>
  </si>
  <si>
    <t>Betona bruģa segas izbūve pie nekustamā īpašuma Dzirnavu ielā 4</t>
  </si>
  <si>
    <t>pelēks/balts betona bruģis "Prizma" 200x100x60</t>
  </si>
  <si>
    <t>Asfaltbetona ieklāšana pie ielas betona apmalēm</t>
  </si>
  <si>
    <t>Horizontālā apzīmējuma 930</t>
  </si>
  <si>
    <r>
      <t>Tranšejas rakšana (h</t>
    </r>
    <r>
      <rPr>
        <vertAlign val="subscript"/>
        <sz val="11"/>
        <rFont val="Times New Roman"/>
        <family val="1"/>
        <charset val="186"/>
      </rPr>
      <t>vid</t>
    </r>
    <r>
      <rPr>
        <sz val="11"/>
        <rFont val="Times New Roman"/>
        <family val="1"/>
        <charset val="186"/>
      </rPr>
      <t>=2.5m, gūlijām hvid=1,8m) cauruļvadu montāžai</t>
    </r>
  </si>
  <si>
    <t>Betona apmaļu BR 100.30.15. t.s. šķembu pamata izbūve</t>
  </si>
  <si>
    <t>Betona apmaļu BR 100.22.15. t.s. šķembu pamata izbūve</t>
  </si>
  <si>
    <t>Betona slīpo apmaļu BR 100.30/22.15. t.s. šķembu pamata izbūve</t>
  </si>
  <si>
    <t>Betona apmaļu BR 100.20.08. t.s. šķembu pamata izbūve</t>
  </si>
  <si>
    <t>šķembu maisījums 0/45 , h=20cm</t>
  </si>
  <si>
    <t xml:space="preserve">Grants piebēršana Dambja ielas un Vaiņodes ielas krustojumā </t>
  </si>
  <si>
    <t>Šķembu grants maisījums fr.0-32s līdz 10cm biezumā</t>
  </si>
  <si>
    <t>Galvenie materiāli</t>
  </si>
  <si>
    <t>Nr.p.k.</t>
  </si>
  <si>
    <t>Materiāla nosaukums</t>
  </si>
  <si>
    <t>4</t>
  </si>
  <si>
    <t>Apgaismojuma stabs koniski cinkots 6,5m</t>
  </si>
  <si>
    <t>Spaiļu bloks SV.15</t>
  </si>
  <si>
    <t>Automātslēdzis  1F6A</t>
  </si>
  <si>
    <t>Pamatne stabam  P-1,3</t>
  </si>
  <si>
    <t>Gumijas blīve GB-RG</t>
  </si>
  <si>
    <t>Gaismeklis1x150W E40 IP65 HORNET-P150S</t>
  </si>
  <si>
    <t>Spuldze SON-T-150W</t>
  </si>
  <si>
    <t>0,4 kV kabelis AXPK 4x16</t>
  </si>
  <si>
    <t>0,4 kV kabelis NYY-J 3x1,5</t>
  </si>
  <si>
    <t>Brīdinājuma lenta</t>
  </si>
  <si>
    <t>Aizsargcaurule  EVOCAB HARD D-50 750N</t>
  </si>
  <si>
    <t>Aizsargcaurule EVOCAB SUPERHARD D-50 1250N</t>
  </si>
  <si>
    <t>Kabeļa gala apdare  EKPT 0015</t>
  </si>
  <si>
    <t>Papildmateriāli</t>
  </si>
  <si>
    <t>Galvenie montāžas darbi</t>
  </si>
  <si>
    <t>Apgaismojuma balstu pamatu montāža</t>
  </si>
  <si>
    <t>Kabeļa ievilkšana balstā</t>
  </si>
  <si>
    <t>Spaiļu bloka montāža balstā</t>
  </si>
  <si>
    <t>Automātslēdža montāža</t>
  </si>
  <si>
    <t>Nodošanas dokumentācija un mērījumi</t>
  </si>
  <si>
    <t>Rezerves aizsargcaurule D100</t>
  </si>
  <si>
    <t>Dalītā aizsargcaurule D110</t>
  </si>
  <si>
    <t>Asfaltbetona ieklāšana salaiduma vietās</t>
  </si>
  <si>
    <t>Izlīdzinošā frēzēšana hvid.= 4 cm</t>
  </si>
  <si>
    <t>Grants piebēršana Dambja ielas un Vaiņodes ielas krustojumā, pieslēgumos</t>
  </si>
  <si>
    <t>Nogāzes planēšana (veidošana) un apsēšana ar augu zemi h=10 cm</t>
  </si>
  <si>
    <t>Atbalsta sienas izbūve 30x30 (laukakmeņi saistīti ar cementbetonu)</t>
  </si>
  <si>
    <t>Esošās ūdens vada skatakas pazemināšana pk 4+14,6, betona
pārsedzes un vāka nomaiņa (40 t)</t>
  </si>
  <si>
    <t>2.</t>
  </si>
  <si>
    <t>3.</t>
  </si>
  <si>
    <t>4.</t>
  </si>
  <si>
    <t>5.</t>
  </si>
  <si>
    <t>6.</t>
  </si>
  <si>
    <t>7.</t>
  </si>
  <si>
    <t>8.</t>
  </si>
  <si>
    <t>9.</t>
  </si>
  <si>
    <t>10.</t>
  </si>
  <si>
    <r>
      <t xml:space="preserve">Būvatļauju un rakšanas atļauju izņemšana. </t>
    </r>
    <r>
      <rPr>
        <i/>
        <sz val="11"/>
        <rFont val="Times New Roman"/>
        <family val="1"/>
        <charset val="186"/>
      </rPr>
      <t>*Atļaujas noformēšana (saņemšana), nepieciešamo nodevu nomaksa par Būvatļaujas saņemšan.</t>
    </r>
  </si>
  <si>
    <r>
      <t>Trases nospraušana.                           *</t>
    </r>
    <r>
      <rPr>
        <i/>
        <sz val="11"/>
        <rFont val="Times New Roman"/>
        <family val="1"/>
        <charset val="186"/>
      </rPr>
      <t>Sertificēta mērnieka veikta Sarkanās līnijas vai EPL trases nospraušana dabā.</t>
    </r>
  </si>
  <si>
    <r>
      <t xml:space="preserve">Tranšeja - bedre kabeļa vai citu apakšzemes komunikāciju apsekošanai (šurfēšana).              </t>
    </r>
    <r>
      <rPr>
        <i/>
        <sz val="11"/>
        <rFont val="Times New Roman"/>
        <family val="1"/>
        <charset val="186"/>
      </rPr>
      <t>* Gruntī bez zemes virsmas mākslīgā seguma atrakt bedri, pēc situācijas precizēšanas, uzņemt kab. piesaistes (shematiski), bedri aizbērt, noblīvēt (blīv.koef.ne mazāks kā 0,98). Atjaunot vienkāršas virsmas kā laukus, pļavas, dārzus. Bez grunts maiņas. Ja darbs tiek atsevisķi pasūtīts.</t>
    </r>
  </si>
  <si>
    <r>
      <t xml:space="preserve">Tranšejas rakšana un aizbēršana viena līdz divu kabeļu (caurules) gūldīšanai 0.7m dziļumā.                      </t>
    </r>
    <r>
      <rPr>
        <i/>
        <sz val="11"/>
        <rFont val="Times New Roman"/>
        <family val="1"/>
        <charset val="186"/>
      </rPr>
      <t>* Izrakt tranšeju gruntī bez zemes virsmas mākslīgā seguma, ar smilti izveidot kabeļa spilvenu. Pēc caurules vai  kabeļa  ieguldīšanas, tranšeju aizbērt, noblīvēt kātrtām pa 0,3 m līdz blīv.koef. 0,98. Atjaunot vienkāršas virsmas kā laukus, pļavas, dārzus. Iekļaujot smilti (kabeļa spilvenam), grunti un tās atvešanas izmaksas.</t>
    </r>
  </si>
  <si>
    <r>
      <t xml:space="preserve">Tranšejas rakšana un aizbēršana viena līdz divu kabeļu (caurules) gūldīšanai 1m dziļumā.            </t>
    </r>
    <r>
      <rPr>
        <i/>
        <sz val="11"/>
        <rFont val="Times New Roman"/>
        <family val="1"/>
        <charset val="186"/>
      </rPr>
      <t>* Izrakt tranšeju gruntī bez zemes virsmas mākslīgā seguma, ar smilti izveidot kabeļa spilvenu. Pēc caurules vai  kabeļa  ieguldīšanas, tranšeju aizbērt, noblīvēt kātrtām pa 0,3 m līdz blīv.koef. 0,98. Atjaunot vienkāršas virsmas kā laukus, pļavas, dārzus. Iekļaujot smilti (kabeļa spilvenam), grunti un tās atvešanas izmaksas.</t>
    </r>
  </si>
  <si>
    <r>
      <t xml:space="preserve">Liekās grunts aizvešana.                          </t>
    </r>
    <r>
      <rPr>
        <i/>
        <sz val="11"/>
        <rFont val="Times New Roman"/>
        <family val="1"/>
        <charset val="186"/>
      </rPr>
      <t>*Aizvest  lieko grunti no būvobjekta un veikt tās apsaimniekošanu.</t>
    </r>
  </si>
  <si>
    <t>ZS kabeļa līdz 35 mm2 ieguldīšana gatavā tranšejā un signāllentas ielikšana.</t>
  </si>
  <si>
    <r>
      <t xml:space="preserve">ZS kabeļa līdz 35 mm2 ievēršana caurulē.                        </t>
    </r>
    <r>
      <rPr>
        <i/>
        <sz val="11"/>
        <rFont val="Times New Roman"/>
        <family val="1"/>
        <charset val="186"/>
      </rPr>
      <t xml:space="preserve">*   Kabeļa ievēršana ieguldītā (nostiprinātā) caurulē, caurules galu noblīvēšana, signāllentas ielikšana.  </t>
    </r>
    <r>
      <rPr>
        <sz val="11"/>
        <rFont val="Times New Roman"/>
        <family val="1"/>
        <charset val="186"/>
      </rPr>
      <t xml:space="preserve">                 </t>
    </r>
  </si>
  <si>
    <t xml:space="preserve">Kabeļa gala apdares montāža,  stiprināšana, fāzēšana, pārbaude ar megommetru (LEK 002 punkts 3.10.24) un  pievienošana, datu plāksnītes (birkas) aizpildīšana un piestiprināšana.                                      </t>
  </si>
  <si>
    <t>Apgaismojuma balsta montāža, t.sk. gumijas blīves montāža</t>
  </si>
  <si>
    <t>Gaismekļu montāža, t.sk. spuldzes montāža.</t>
  </si>
  <si>
    <r>
      <t xml:space="preserve">Trases uzmērīšana.                                                          </t>
    </r>
    <r>
      <rPr>
        <i/>
        <sz val="11"/>
        <rFont val="Times New Roman"/>
        <family val="1"/>
        <charset val="186"/>
      </rPr>
      <t>*Sertificēta mērnieka veikta EPL trases uzmērīšana un izpildmērījuma noformēšana atbilstoši 24.04.2012. MK noteikumiem Nr.281.</t>
    </r>
  </si>
  <si>
    <r>
      <t xml:space="preserve">Zālāja atjaunošana.                                                      </t>
    </r>
    <r>
      <rPr>
        <i/>
        <sz val="11"/>
        <rFont val="Times New Roman"/>
        <family val="1"/>
        <charset val="186"/>
      </rPr>
      <t xml:space="preserve">*Pamatslāņa rupjas smilts vai smilts atvešana un nolīdzināšana, melnzemes-25 cm kārtas uzbēršana, zāļu sēklas maisījuma 35 līdz 40 gr. iesēšana uz 1 m2, iekļaujot melnzemes  un sēklas izmaksas. </t>
    </r>
  </si>
  <si>
    <r>
      <t xml:space="preserve">Grants seguma atjaunošana.                                        </t>
    </r>
    <r>
      <rPr>
        <i/>
        <sz val="11"/>
        <rFont val="Times New Roman"/>
        <family val="1"/>
        <charset val="186"/>
      </rPr>
      <t>*Pamatslāņa rupjas smilts vai smilts nolīdzināšana, grants-25 cm ieklāšana un noblietēšana, iekļaujot grants izmaksas.</t>
    </r>
  </si>
  <si>
    <t>iepirkuma</t>
  </si>
  <si>
    <t>nolikumam</t>
  </si>
  <si>
    <t>TEHNISKĀ SPECIFIKĀCIJA</t>
  </si>
  <si>
    <t>iepirkumam</t>
  </si>
  <si>
    <t>10.1. pielikums</t>
  </si>
  <si>
    <t>"Dzirnavu ielas pārbūve, Priekule, Priekules novads"</t>
  </si>
  <si>
    <t>10.4. pielikums</t>
  </si>
  <si>
    <t>10.3. pielikums</t>
  </si>
  <si>
    <t>ar identifikācijas Nr.PNP2016/4</t>
  </si>
  <si>
    <t>10.2. pielikums</t>
  </si>
  <si>
    <t>(ceļu daļa pirmā kārta)</t>
  </si>
  <si>
    <t>(ceļu daļa otrā kārta)</t>
  </si>
  <si>
    <t>(elektroapgaismojuma daļa)</t>
  </si>
  <si>
    <t>(Lietus ūdens un kanalizācijas daļa)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</si>
</sst>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0" x14ac:knownFonts="1">
    <font>
      <sz val="11"/>
      <color theme="1"/>
      <name val="Calibri"/>
      <family val="2"/>
      <charset val="186"/>
      <scheme val="minor"/>
    </font>
    <font>
      <sz val="10"/>
      <name val="Arial"/>
      <family val="2"/>
      <charset val="186"/>
    </font>
    <font>
      <sz val="10"/>
      <name val="Helv"/>
      <charset val="186"/>
    </font>
    <font>
      <sz val="10"/>
      <name val="Arial"/>
      <family val="2"/>
      <charset val="186"/>
    </font>
    <font>
      <b/>
      <sz val="11"/>
      <color indexed="8"/>
      <name val="Times New Roman"/>
      <family val="1"/>
      <charset val="186"/>
    </font>
    <font>
      <sz val="11"/>
      <color indexed="8"/>
      <name val="Times New Roman"/>
      <family val="1"/>
      <charset val="186"/>
    </font>
    <font>
      <b/>
      <i/>
      <u/>
      <sz val="11"/>
      <name val="Times New Roman"/>
      <family val="1"/>
      <charset val="186"/>
    </font>
    <font>
      <sz val="11"/>
      <name val="Times New Roman"/>
      <family val="1"/>
      <charset val="186"/>
    </font>
    <font>
      <vertAlign val="superscript"/>
      <sz val="11"/>
      <name val="Times New Roman"/>
      <family val="1"/>
      <charset val="186"/>
    </font>
    <font>
      <i/>
      <sz val="11"/>
      <name val="Times New Roman"/>
      <family val="1"/>
      <charset val="186"/>
    </font>
    <font>
      <sz val="11"/>
      <color theme="1"/>
      <name val="Times New Roman"/>
      <family val="1"/>
      <charset val="186"/>
    </font>
    <font>
      <vertAlign val="subscript"/>
      <sz val="11"/>
      <name val="Times New Roman"/>
      <family val="1"/>
      <charset val="186"/>
    </font>
    <font>
      <b/>
      <i/>
      <sz val="11"/>
      <name val="Times New Roman"/>
      <family val="1"/>
      <charset val="186"/>
    </font>
    <font>
      <i/>
      <sz val="11"/>
      <color theme="1"/>
      <name val="Times New Roman"/>
      <family val="1"/>
      <charset val="186"/>
    </font>
    <font>
      <sz val="12"/>
      <color indexed="8"/>
      <name val="Times New Roman"/>
      <family val="1"/>
      <charset val="186"/>
    </font>
    <font>
      <b/>
      <u/>
      <sz val="11"/>
      <color theme="1"/>
      <name val="Times New Roman"/>
      <family val="1"/>
      <charset val="186"/>
    </font>
    <font>
      <b/>
      <u/>
      <sz val="11"/>
      <name val="Times New Roman"/>
      <family val="1"/>
      <charset val="186"/>
    </font>
    <font>
      <b/>
      <sz val="12"/>
      <name val="Times New Roman"/>
      <family val="1"/>
      <charset val="186"/>
    </font>
    <font>
      <sz val="12"/>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26"/>
      </patternFill>
    </fill>
    <fill>
      <patternFill patternType="solid">
        <fgColor theme="0"/>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3" fillId="0" borderId="0"/>
  </cellStyleXfs>
  <cellXfs count="141">
    <xf numFmtId="0" fontId="0" fillId="0" borderId="0" xfId="0"/>
    <xf numFmtId="0" fontId="5" fillId="0" borderId="0" xfId="0" applyFont="1"/>
    <xf numFmtId="0" fontId="5" fillId="0" borderId="0" xfId="0" applyFont="1" applyBorder="1"/>
    <xf numFmtId="0" fontId="5" fillId="0" borderId="2" xfId="0" applyFont="1" applyBorder="1" applyAlignment="1">
      <alignment horizontal="center" wrapText="1"/>
    </xf>
    <xf numFmtId="0" fontId="5" fillId="0" borderId="1" xfId="0" applyFont="1" applyBorder="1" applyAlignment="1">
      <alignment horizontal="center" wrapText="1"/>
    </xf>
    <xf numFmtId="4" fontId="5" fillId="0" borderId="1" xfId="0" applyNumberFormat="1" applyFont="1" applyFill="1" applyBorder="1" applyAlignment="1">
      <alignment horizontal="center" wrapText="1"/>
    </xf>
    <xf numFmtId="0" fontId="6" fillId="0" borderId="1" xfId="0" applyFont="1" applyBorder="1" applyAlignment="1">
      <alignment horizontal="center" wrapText="1"/>
    </xf>
    <xf numFmtId="0" fontId="7" fillId="0" borderId="1" xfId="0" applyFont="1" applyBorder="1" applyAlignment="1">
      <alignment horizontal="center" wrapText="1"/>
    </xf>
    <xf numFmtId="4" fontId="7" fillId="0" borderId="1" xfId="0" applyNumberFormat="1" applyFont="1" applyFill="1" applyBorder="1" applyAlignment="1">
      <alignment horizontal="center" wrapText="1"/>
    </xf>
    <xf numFmtId="0" fontId="7" fillId="0" borderId="1" xfId="0" applyFont="1" applyBorder="1" applyAlignment="1">
      <alignment wrapText="1"/>
    </xf>
    <xf numFmtId="4" fontId="7" fillId="0" borderId="1" xfId="0" applyNumberFormat="1" applyFont="1" applyFill="1" applyBorder="1" applyAlignment="1">
      <alignment horizontal="right" wrapText="1"/>
    </xf>
    <xf numFmtId="3" fontId="7" fillId="0" borderId="1" xfId="0" applyNumberFormat="1" applyFont="1" applyFill="1" applyBorder="1" applyAlignment="1">
      <alignment horizontal="righ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0" fontId="7" fillId="0" borderId="1" xfId="0" applyFont="1" applyFill="1" applyBorder="1" applyAlignment="1">
      <alignment horizontal="left" wrapText="1"/>
    </xf>
    <xf numFmtId="0" fontId="5"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0" xfId="0" applyFont="1" applyFill="1"/>
    <xf numFmtId="0" fontId="5" fillId="3" borderId="0" xfId="0" applyFont="1" applyFill="1"/>
    <xf numFmtId="0" fontId="7" fillId="0" borderId="1" xfId="0" applyFont="1" applyBorder="1" applyAlignment="1">
      <alignment horizontal="left" wrapText="1"/>
    </xf>
    <xf numFmtId="0" fontId="5" fillId="0" borderId="0" xfId="0" applyFont="1" applyBorder="1" applyAlignment="1">
      <alignment wrapText="1"/>
    </xf>
    <xf numFmtId="0" fontId="5" fillId="0" borderId="0" xfId="0" applyFont="1" applyBorder="1" applyAlignment="1"/>
    <xf numFmtId="4" fontId="7" fillId="0" borderId="1" xfId="0" applyNumberFormat="1" applyFont="1" applyFill="1" applyBorder="1" applyAlignment="1">
      <alignment wrapText="1"/>
    </xf>
    <xf numFmtId="3" fontId="7" fillId="0" borderId="1" xfId="0" applyNumberFormat="1" applyFont="1" applyFill="1" applyBorder="1" applyAlignment="1">
      <alignment wrapText="1"/>
    </xf>
    <xf numFmtId="3" fontId="7" fillId="0" borderId="1" xfId="0" applyNumberFormat="1" applyFont="1" applyFill="1" applyBorder="1" applyAlignment="1">
      <alignment vertical="center" wrapText="1"/>
    </xf>
    <xf numFmtId="0" fontId="5" fillId="0" borderId="1" xfId="0" applyFont="1" applyBorder="1" applyAlignment="1">
      <alignment horizontal="center" wrapText="1"/>
    </xf>
    <xf numFmtId="0" fontId="5" fillId="0" borderId="1" xfId="0" applyFont="1" applyBorder="1" applyAlignment="1">
      <alignment horizontal="center" wrapText="1"/>
    </xf>
    <xf numFmtId="0" fontId="10" fillId="0" borderId="0" xfId="0" applyFont="1"/>
    <xf numFmtId="0" fontId="7" fillId="2" borderId="1" xfId="2" applyFont="1" applyFill="1" applyBorder="1" applyAlignment="1">
      <alignment horizontal="center" vertical="center"/>
    </xf>
    <xf numFmtId="0" fontId="7" fillId="2" borderId="1" xfId="2" applyFont="1" applyFill="1" applyBorder="1" applyAlignment="1">
      <alignment horizontal="left" vertical="center" wrapText="1"/>
    </xf>
    <xf numFmtId="49" fontId="7" fillId="2" borderId="1"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0" fontId="7" fillId="0" borderId="1" xfId="2" applyFont="1" applyFill="1" applyBorder="1" applyAlignment="1">
      <alignment wrapText="1"/>
    </xf>
    <xf numFmtId="0" fontId="7" fillId="0" borderId="1" xfId="2" applyFont="1" applyFill="1" applyBorder="1" applyAlignment="1">
      <alignment horizontal="center" vertical="center" wrapText="1"/>
    </xf>
    <xf numFmtId="164" fontId="7" fillId="0" borderId="1" xfId="2" applyNumberFormat="1" applyFont="1" applyFill="1" applyBorder="1" applyAlignment="1">
      <alignment horizontal="center" vertical="center"/>
    </xf>
    <xf numFmtId="0" fontId="7" fillId="0" borderId="1" xfId="2" applyFont="1" applyFill="1" applyBorder="1" applyAlignment="1">
      <alignment horizontal="left" vertical="center" wrapText="1"/>
    </xf>
    <xf numFmtId="0" fontId="7" fillId="0" borderId="1" xfId="0" applyFont="1" applyFill="1" applyBorder="1" applyAlignment="1">
      <alignment vertical="center" wrapText="1"/>
    </xf>
    <xf numFmtId="0" fontId="10" fillId="0" borderId="0" xfId="0" applyFont="1" applyBorder="1"/>
    <xf numFmtId="0" fontId="9" fillId="0" borderId="0" xfId="0" applyFont="1" applyFill="1" applyBorder="1" applyAlignment="1">
      <alignment vertical="center" wrapText="1"/>
    </xf>
    <xf numFmtId="4" fontId="9" fillId="0" borderId="0" xfId="0" applyNumberFormat="1" applyFont="1" applyFill="1" applyBorder="1" applyAlignment="1">
      <alignment horizontal="center" vertical="center"/>
    </xf>
    <xf numFmtId="0" fontId="7" fillId="0" borderId="1" xfId="1" applyFont="1" applyFill="1" applyBorder="1" applyAlignment="1">
      <alignment horizontal="center" vertical="center"/>
    </xf>
    <xf numFmtId="2" fontId="7" fillId="0" borderId="1" xfId="2" applyNumberFormat="1" applyFont="1" applyFill="1" applyBorder="1" applyAlignment="1">
      <alignment horizontal="center" vertical="center"/>
    </xf>
    <xf numFmtId="1" fontId="7" fillId="0" borderId="1" xfId="2"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1" xfId="0" applyFont="1" applyFill="1" applyBorder="1"/>
    <xf numFmtId="0" fontId="7" fillId="0" borderId="1" xfId="0" applyFont="1" applyBorder="1" applyAlignment="1">
      <alignment horizontal="center"/>
    </xf>
    <xf numFmtId="1" fontId="7" fillId="0" borderId="1" xfId="2" applyNumberFormat="1" applyFont="1" applyFill="1" applyBorder="1" applyAlignment="1">
      <alignment horizontal="center"/>
    </xf>
    <xf numFmtId="49" fontId="7" fillId="0" borderId="0" xfId="2" applyNumberFormat="1" applyFont="1" applyFill="1" applyBorder="1" applyAlignment="1">
      <alignment horizontal="center" vertical="center"/>
    </xf>
    <xf numFmtId="0" fontId="7" fillId="0" borderId="0" xfId="0" applyFont="1" applyFill="1" applyBorder="1"/>
    <xf numFmtId="4" fontId="7" fillId="0" borderId="0" xfId="0" applyNumberFormat="1" applyFont="1" applyFill="1" applyBorder="1" applyAlignment="1">
      <alignment horizontal="center" vertical="center"/>
    </xf>
    <xf numFmtId="2" fontId="7" fillId="0" borderId="0" xfId="2" applyNumberFormat="1" applyFont="1" applyFill="1" applyBorder="1" applyAlignment="1">
      <alignment horizontal="center" vertical="center"/>
    </xf>
    <xf numFmtId="0" fontId="10" fillId="0" borderId="0" xfId="0" applyFont="1" applyAlignment="1">
      <alignment horizontal="center"/>
    </xf>
    <xf numFmtId="0" fontId="7" fillId="0" borderId="0" xfId="0" applyFont="1"/>
    <xf numFmtId="0" fontId="5" fillId="0" borderId="0" xfId="0" applyFont="1" applyFill="1" applyBorder="1"/>
    <xf numFmtId="0" fontId="12" fillId="0" borderId="1" xfId="0" applyFont="1" applyFill="1" applyBorder="1" applyAlignment="1">
      <alignment wrapText="1"/>
    </xf>
    <xf numFmtId="0" fontId="13" fillId="0" borderId="0" xfId="0" applyFont="1"/>
    <xf numFmtId="0" fontId="5" fillId="0" borderId="1" xfId="0" applyFont="1" applyBorder="1"/>
    <xf numFmtId="0" fontId="5" fillId="0" borderId="1"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right"/>
    </xf>
    <xf numFmtId="3" fontId="7" fillId="0" borderId="1" xfId="0" applyNumberFormat="1" applyFont="1" applyFill="1" applyBorder="1" applyAlignment="1">
      <alignment horizont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5" fillId="0" borderId="0" xfId="0" applyFont="1" applyAlignment="1">
      <alignment horizontal="center"/>
    </xf>
    <xf numFmtId="164" fontId="7"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vertical="center"/>
    </xf>
    <xf numFmtId="1" fontId="5" fillId="0" borderId="1" xfId="0" applyNumberFormat="1" applyFont="1" applyBorder="1" applyAlignment="1">
      <alignment horizontal="center" vertical="center"/>
    </xf>
    <xf numFmtId="0" fontId="14" fillId="0" borderId="0" xfId="0" applyFont="1" applyFill="1"/>
    <xf numFmtId="0" fontId="14" fillId="0" borderId="0" xfId="0" applyFont="1"/>
    <xf numFmtId="0" fontId="7" fillId="4" borderId="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6" xfId="0" applyFont="1" applyFill="1" applyBorder="1" applyAlignment="1" applyProtection="1">
      <alignment horizontal="left" vertical="center" wrapText="1"/>
    </xf>
    <xf numFmtId="0" fontId="7" fillId="4"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7" fillId="4" borderId="9" xfId="0" applyFont="1" applyFill="1" applyBorder="1"/>
    <xf numFmtId="0" fontId="7" fillId="4" borderId="8" xfId="0" applyFont="1" applyFill="1" applyBorder="1" applyAlignment="1" applyProtection="1">
      <alignment horizontal="left" vertical="center" wrapText="1"/>
    </xf>
    <xf numFmtId="1" fontId="7" fillId="5" borderId="1" xfId="0" applyNumberFormat="1" applyFont="1" applyFill="1" applyBorder="1" applyAlignment="1" applyProtection="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horizontal="center" vertical="center"/>
    </xf>
    <xf numFmtId="0" fontId="5" fillId="0" borderId="4" xfId="0" applyFont="1" applyFill="1" applyBorder="1" applyAlignment="1">
      <alignment horizontal="center" wrapText="1"/>
    </xf>
    <xf numFmtId="0" fontId="5" fillId="0" borderId="4"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center"/>
    </xf>
    <xf numFmtId="0" fontId="7" fillId="0" borderId="0" xfId="0" applyFont="1" applyBorder="1" applyAlignment="1">
      <alignment horizontal="center"/>
    </xf>
    <xf numFmtId="0" fontId="13" fillId="0" borderId="0" xfId="0" applyFont="1" applyAlignment="1">
      <alignment horizont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4" fillId="0" borderId="11" xfId="0" applyFont="1" applyBorder="1" applyAlignment="1">
      <alignment horizontal="center" vertical="center" wrapText="1"/>
    </xf>
    <xf numFmtId="0" fontId="18" fillId="0" borderId="0" xfId="0" applyFont="1" applyAlignment="1">
      <alignment horizontal="center"/>
    </xf>
    <xf numFmtId="0" fontId="19" fillId="0" borderId="0" xfId="0" applyFont="1" applyAlignment="1">
      <alignment horizontal="right"/>
    </xf>
    <xf numFmtId="0" fontId="17" fillId="0" borderId="0" xfId="0" applyFont="1" applyAlignment="1">
      <alignment horizontal="center"/>
    </xf>
    <xf numFmtId="0" fontId="0" fillId="0" borderId="0" xfId="0"/>
    <xf numFmtId="0" fontId="10" fillId="0" borderId="0" xfId="0" applyFont="1"/>
    <xf numFmtId="0" fontId="19" fillId="0" borderId="0" xfId="0" applyFont="1"/>
    <xf numFmtId="0" fontId="19" fillId="0" borderId="0" xfId="0" applyFont="1" applyAlignment="1">
      <alignment horizontal="right"/>
    </xf>
    <xf numFmtId="0" fontId="10" fillId="0" borderId="0" xfId="0" applyFont="1"/>
    <xf numFmtId="0" fontId="0" fillId="0" borderId="0" xfId="0"/>
    <xf numFmtId="0" fontId="10" fillId="0" borderId="0" xfId="0" applyFont="1"/>
    <xf numFmtId="0" fontId="19" fillId="0" borderId="0" xfId="0" applyFont="1"/>
    <xf numFmtId="0" fontId="19" fillId="0" borderId="0" xfId="0" applyFont="1" applyAlignment="1">
      <alignment horizontal="right"/>
    </xf>
    <xf numFmtId="0" fontId="18" fillId="0" borderId="0" xfId="0" applyFont="1" applyAlignment="1">
      <alignment horizontal="center"/>
    </xf>
    <xf numFmtId="4" fontId="5" fillId="0" borderId="2" xfId="0" applyNumberFormat="1" applyFont="1" applyFill="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7" fillId="4" borderId="14"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5" fillId="0" borderId="12" xfId="0" applyFont="1" applyBorder="1" applyAlignment="1">
      <alignment horizontal="center"/>
    </xf>
    <xf numFmtId="0" fontId="15" fillId="0" borderId="10" xfId="0" applyFont="1" applyBorder="1" applyAlignment="1">
      <alignment horizontal="center"/>
    </xf>
    <xf numFmtId="0" fontId="15" fillId="0" borderId="13" xfId="0" applyFont="1" applyBorder="1" applyAlignment="1">
      <alignment horizontal="center"/>
    </xf>
  </cellXfs>
  <cellStyles count="5">
    <cellStyle name="_DARBU-DAUDZUMI" xfId="1"/>
    <cellStyle name="Normal 2" xfId="2"/>
    <cellStyle name="Normal 2 2" xfId="3"/>
    <cellStyle name="Parasts" xfId="0" builtinId="0"/>
    <cellStyle name="Style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A86"/>
  <sheetViews>
    <sheetView tabSelected="1" topLeftCell="A82" workbookViewId="0">
      <selection activeCell="G13" sqref="G13"/>
    </sheetView>
  </sheetViews>
  <sheetFormatPr defaultColWidth="9.109375" defaultRowHeight="13.8" x14ac:dyDescent="0.25"/>
  <cols>
    <col min="1" max="1" width="9.33203125" style="1" bestFit="1" customWidth="1"/>
    <col min="2" max="2" width="57.33203125" style="1" customWidth="1"/>
    <col min="3" max="3" width="13.77734375" style="1" customWidth="1"/>
    <col min="4" max="4" width="17.6640625" style="72" customWidth="1"/>
    <col min="5" max="94" width="9.109375" style="1"/>
    <col min="95" max="287" width="9.109375" style="19"/>
    <col min="288" max="16384" width="9.109375" style="1"/>
  </cols>
  <sheetData>
    <row r="1" spans="1:246" ht="15.6" x14ac:dyDescent="0.3">
      <c r="A1" s="125"/>
      <c r="B1" s="125"/>
      <c r="C1" s="118" t="s">
        <v>142</v>
      </c>
      <c r="D1" s="118"/>
      <c r="E1" s="66"/>
      <c r="F1" s="66"/>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3" t="s">
        <v>7</v>
      </c>
      <c r="EB1" s="103"/>
      <c r="EC1" s="103"/>
      <c r="ED1" s="103"/>
      <c r="EE1" s="103" t="s">
        <v>7</v>
      </c>
      <c r="EF1" s="103"/>
      <c r="EG1" s="103"/>
      <c r="EH1" s="103"/>
      <c r="EI1" s="103" t="s">
        <v>7</v>
      </c>
      <c r="EJ1" s="103"/>
      <c r="EK1" s="103"/>
      <c r="EL1" s="103"/>
      <c r="EM1" s="103" t="s">
        <v>7</v>
      </c>
      <c r="EN1" s="103"/>
      <c r="EO1" s="103"/>
      <c r="EP1" s="103"/>
      <c r="EQ1" s="103" t="s">
        <v>7</v>
      </c>
      <c r="ER1" s="103"/>
      <c r="ES1" s="103"/>
      <c r="ET1" s="103"/>
      <c r="EU1" s="103" t="s">
        <v>7</v>
      </c>
      <c r="EV1" s="103"/>
      <c r="EW1" s="103"/>
      <c r="EX1" s="103"/>
      <c r="EY1" s="103" t="s">
        <v>7</v>
      </c>
      <c r="EZ1" s="103"/>
      <c r="FA1" s="103"/>
      <c r="FB1" s="103"/>
      <c r="FC1" s="103" t="s">
        <v>7</v>
      </c>
      <c r="FD1" s="103"/>
      <c r="FE1" s="103"/>
      <c r="FF1" s="103"/>
      <c r="FG1" s="103" t="s">
        <v>7</v>
      </c>
      <c r="FH1" s="103"/>
      <c r="FI1" s="103"/>
      <c r="FJ1" s="103"/>
      <c r="FK1" s="103" t="s">
        <v>7</v>
      </c>
      <c r="FL1" s="103"/>
      <c r="FM1" s="103"/>
      <c r="FN1" s="103"/>
      <c r="FO1" s="103" t="s">
        <v>7</v>
      </c>
      <c r="FP1" s="103"/>
      <c r="FQ1" s="103"/>
      <c r="FR1" s="103"/>
      <c r="FS1" s="103" t="s">
        <v>7</v>
      </c>
      <c r="FT1" s="103"/>
      <c r="FU1" s="103"/>
      <c r="FV1" s="103"/>
      <c r="FW1" s="103" t="s">
        <v>7</v>
      </c>
      <c r="FX1" s="103"/>
      <c r="FY1" s="103"/>
      <c r="FZ1" s="103"/>
      <c r="GA1" s="103" t="s">
        <v>7</v>
      </c>
      <c r="GB1" s="103"/>
      <c r="GC1" s="103"/>
      <c r="GD1" s="103"/>
      <c r="GE1" s="103" t="s">
        <v>7</v>
      </c>
      <c r="GF1" s="103"/>
      <c r="GG1" s="103"/>
      <c r="GH1" s="103"/>
      <c r="GI1" s="103" t="s">
        <v>7</v>
      </c>
      <c r="GJ1" s="103"/>
      <c r="GK1" s="103"/>
      <c r="GL1" s="103"/>
      <c r="GM1" s="103" t="s">
        <v>7</v>
      </c>
      <c r="GN1" s="103"/>
      <c r="GO1" s="103"/>
      <c r="GP1" s="103"/>
      <c r="GQ1" s="103" t="s">
        <v>7</v>
      </c>
      <c r="GR1" s="103"/>
      <c r="GS1" s="103"/>
      <c r="GT1" s="103"/>
      <c r="GU1" s="103" t="s">
        <v>7</v>
      </c>
      <c r="GV1" s="103"/>
      <c r="GW1" s="103"/>
      <c r="GX1" s="103"/>
      <c r="GY1" s="103" t="s">
        <v>7</v>
      </c>
      <c r="GZ1" s="103"/>
      <c r="HA1" s="103"/>
      <c r="HB1" s="103"/>
      <c r="HC1" s="103" t="s">
        <v>7</v>
      </c>
      <c r="HD1" s="103"/>
      <c r="HE1" s="103"/>
      <c r="HF1" s="103"/>
      <c r="HG1" s="103" t="s">
        <v>7</v>
      </c>
      <c r="HH1" s="103"/>
      <c r="HI1" s="103"/>
      <c r="HJ1" s="103"/>
      <c r="HK1" s="103" t="s">
        <v>7</v>
      </c>
      <c r="HL1" s="103"/>
      <c r="HM1" s="103"/>
      <c r="HN1" s="103"/>
      <c r="HO1" s="103" t="s">
        <v>7</v>
      </c>
      <c r="HP1" s="103"/>
      <c r="HQ1" s="103"/>
      <c r="HR1" s="103"/>
      <c r="HS1" s="103" t="s">
        <v>7</v>
      </c>
      <c r="HT1" s="103"/>
      <c r="HU1" s="103"/>
      <c r="HV1" s="103"/>
      <c r="HW1" s="103" t="s">
        <v>7</v>
      </c>
      <c r="HX1" s="103"/>
      <c r="HY1" s="103"/>
      <c r="HZ1" s="103"/>
      <c r="IA1" s="103" t="s">
        <v>7</v>
      </c>
      <c r="IB1" s="103"/>
      <c r="IC1" s="103"/>
      <c r="ID1" s="103"/>
      <c r="IE1" s="103" t="s">
        <v>7</v>
      </c>
      <c r="IF1" s="103"/>
      <c r="IG1" s="103"/>
      <c r="IH1" s="103"/>
      <c r="II1" s="103" t="s">
        <v>7</v>
      </c>
      <c r="IJ1" s="103"/>
      <c r="IK1" s="103"/>
      <c r="IL1" s="103"/>
    </row>
    <row r="2" spans="1:246" ht="15.6" x14ac:dyDescent="0.3">
      <c r="A2" s="127"/>
      <c r="B2" s="127"/>
      <c r="C2" s="118" t="s">
        <v>138</v>
      </c>
      <c r="D2" s="118"/>
      <c r="E2" s="66"/>
      <c r="F2" s="66"/>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row>
    <row r="3" spans="1:246" ht="15.6" x14ac:dyDescent="0.3">
      <c r="A3" s="127"/>
      <c r="B3" s="127"/>
      <c r="C3" s="118" t="s">
        <v>146</v>
      </c>
      <c r="D3" s="118"/>
      <c r="E3" s="66"/>
      <c r="F3" s="66"/>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row>
    <row r="4" spans="1:246" ht="15.6" x14ac:dyDescent="0.3">
      <c r="A4" s="127"/>
      <c r="B4" s="127"/>
      <c r="C4" s="118" t="s">
        <v>139</v>
      </c>
      <c r="D4" s="118"/>
      <c r="E4" s="66"/>
      <c r="F4" s="66"/>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row>
    <row r="5" spans="1:246" ht="15.6" x14ac:dyDescent="0.3">
      <c r="A5" s="127"/>
      <c r="B5" s="127"/>
      <c r="C5" s="128"/>
      <c r="D5" s="128"/>
      <c r="E5" s="66"/>
      <c r="F5" s="66"/>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row>
    <row r="6" spans="1:246" ht="15.6" x14ac:dyDescent="0.3">
      <c r="A6" s="119" t="s">
        <v>140</v>
      </c>
      <c r="B6" s="119"/>
      <c r="C6" s="119"/>
      <c r="D6" s="119"/>
      <c r="E6" s="66"/>
      <c r="F6" s="66"/>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row>
    <row r="7" spans="1:246" ht="15.6" x14ac:dyDescent="0.3">
      <c r="A7" s="117" t="s">
        <v>141</v>
      </c>
      <c r="B7" s="117"/>
      <c r="C7" s="117"/>
      <c r="D7" s="117"/>
      <c r="E7" s="66"/>
      <c r="F7" s="66"/>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row>
    <row r="8" spans="1:246" ht="15.6" x14ac:dyDescent="0.3">
      <c r="A8" s="117" t="s">
        <v>143</v>
      </c>
      <c r="B8" s="117"/>
      <c r="C8" s="117"/>
      <c r="D8" s="117"/>
      <c r="E8" s="66"/>
      <c r="F8" s="66"/>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row>
    <row r="9" spans="1:246" ht="15.6" x14ac:dyDescent="0.3">
      <c r="A9" s="117" t="s">
        <v>148</v>
      </c>
      <c r="B9" s="117"/>
      <c r="C9" s="117"/>
      <c r="D9" s="117"/>
      <c r="E9" s="66"/>
      <c r="F9" s="66"/>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row>
    <row r="10" spans="1:246" ht="15.45" customHeight="1" thickBot="1" x14ac:dyDescent="0.3">
      <c r="A10" s="116"/>
      <c r="B10" s="116"/>
      <c r="C10" s="116"/>
      <c r="D10" s="116"/>
      <c r="E10" s="23"/>
      <c r="F10" s="23"/>
      <c r="G10" s="22"/>
      <c r="H10" s="23"/>
      <c r="I10" s="23"/>
      <c r="J10" s="23"/>
      <c r="K10" s="22"/>
      <c r="L10" s="23"/>
      <c r="M10" s="23"/>
      <c r="N10" s="23"/>
      <c r="O10" s="22"/>
      <c r="P10" s="23"/>
      <c r="Q10" s="23"/>
      <c r="R10" s="23"/>
      <c r="S10" s="109"/>
      <c r="T10" s="110"/>
      <c r="U10" s="110"/>
      <c r="V10" s="110"/>
      <c r="W10" s="109"/>
      <c r="X10" s="110"/>
      <c r="Y10" s="110"/>
      <c r="Z10" s="110"/>
      <c r="AA10" s="109"/>
      <c r="AB10" s="110"/>
      <c r="AC10" s="110"/>
      <c r="AD10" s="110"/>
      <c r="AE10" s="109"/>
      <c r="AF10" s="110"/>
      <c r="AG10" s="110"/>
      <c r="AH10" s="110"/>
      <c r="AI10" s="109"/>
      <c r="AJ10" s="110"/>
      <c r="AK10" s="110"/>
      <c r="AL10" s="110"/>
      <c r="AM10" s="109"/>
      <c r="AN10" s="110"/>
      <c r="AO10" s="110"/>
      <c r="AP10" s="110"/>
      <c r="AQ10" s="109"/>
      <c r="AR10" s="110"/>
      <c r="AS10" s="110"/>
      <c r="AT10" s="110"/>
      <c r="AU10" s="109"/>
      <c r="AV10" s="110"/>
      <c r="AW10" s="110"/>
      <c r="AX10" s="110"/>
      <c r="AY10" s="109"/>
      <c r="AZ10" s="110"/>
      <c r="BA10" s="110"/>
      <c r="BB10" s="110"/>
      <c r="BC10" s="109"/>
      <c r="BD10" s="110"/>
      <c r="BE10" s="110"/>
      <c r="BF10" s="110"/>
      <c r="BG10" s="109"/>
      <c r="BH10" s="110"/>
      <c r="BI10" s="110"/>
      <c r="BJ10" s="110"/>
      <c r="BK10" s="109"/>
      <c r="BL10" s="110"/>
      <c r="BM10" s="110"/>
      <c r="BN10" s="110"/>
      <c r="BO10" s="109"/>
      <c r="BP10" s="110"/>
      <c r="BQ10" s="110"/>
      <c r="BR10" s="110"/>
      <c r="BS10" s="109"/>
      <c r="BT10" s="110"/>
      <c r="BU10" s="110"/>
      <c r="BV10" s="110"/>
      <c r="BW10" s="109"/>
      <c r="BX10" s="110"/>
      <c r="BY10" s="110"/>
      <c r="BZ10" s="110"/>
      <c r="CA10" s="109"/>
      <c r="CB10" s="110"/>
      <c r="CC10" s="110"/>
      <c r="CD10" s="110"/>
      <c r="CE10" s="109"/>
      <c r="CF10" s="110"/>
      <c r="CG10" s="110"/>
      <c r="CH10" s="110"/>
      <c r="CI10" s="109"/>
      <c r="CJ10" s="110"/>
      <c r="CK10" s="110"/>
      <c r="CL10" s="110"/>
      <c r="CM10" s="109"/>
      <c r="CN10" s="110"/>
      <c r="CO10" s="110"/>
      <c r="CP10" s="110"/>
      <c r="CQ10" s="107"/>
      <c r="CR10" s="108"/>
      <c r="CS10" s="108"/>
      <c r="CT10" s="108"/>
      <c r="CU10" s="107"/>
      <c r="CV10" s="108"/>
      <c r="CW10" s="108"/>
      <c r="CX10" s="108"/>
      <c r="CY10" s="107"/>
      <c r="CZ10" s="108"/>
      <c r="DA10" s="108"/>
      <c r="DB10" s="108"/>
      <c r="DC10" s="107"/>
      <c r="DD10" s="108"/>
      <c r="DE10" s="108"/>
      <c r="DF10" s="108"/>
      <c r="DG10" s="107"/>
      <c r="DH10" s="108"/>
      <c r="DI10" s="108"/>
      <c r="DJ10" s="108"/>
      <c r="DK10" s="107"/>
      <c r="DL10" s="108"/>
      <c r="DM10" s="108"/>
      <c r="DN10" s="108"/>
      <c r="DO10" s="107"/>
      <c r="DP10" s="108"/>
      <c r="DQ10" s="108"/>
      <c r="DR10" s="108"/>
      <c r="DS10" s="107"/>
      <c r="DT10" s="108"/>
      <c r="DU10" s="108"/>
      <c r="DV10" s="108"/>
      <c r="DW10" s="107"/>
      <c r="DX10" s="108"/>
      <c r="DY10" s="108"/>
      <c r="DZ10" s="108"/>
      <c r="EA10" s="104" t="s">
        <v>8</v>
      </c>
      <c r="EB10" s="105"/>
      <c r="EC10" s="105"/>
      <c r="ED10" s="105"/>
      <c r="EE10" s="104" t="s">
        <v>8</v>
      </c>
      <c r="EF10" s="105"/>
      <c r="EG10" s="105"/>
      <c r="EH10" s="105"/>
      <c r="EI10" s="104" t="s">
        <v>8</v>
      </c>
      <c r="EJ10" s="105"/>
      <c r="EK10" s="105"/>
      <c r="EL10" s="105"/>
      <c r="EM10" s="104" t="s">
        <v>8</v>
      </c>
      <c r="EN10" s="105"/>
      <c r="EO10" s="105"/>
      <c r="EP10" s="105"/>
      <c r="EQ10" s="104" t="s">
        <v>8</v>
      </c>
      <c r="ER10" s="105"/>
      <c r="ES10" s="105"/>
      <c r="ET10" s="105"/>
      <c r="EU10" s="104" t="s">
        <v>8</v>
      </c>
      <c r="EV10" s="105"/>
      <c r="EW10" s="105"/>
      <c r="EX10" s="105"/>
      <c r="EY10" s="104" t="s">
        <v>8</v>
      </c>
      <c r="EZ10" s="105"/>
      <c r="FA10" s="105"/>
      <c r="FB10" s="105"/>
      <c r="FC10" s="104" t="s">
        <v>8</v>
      </c>
      <c r="FD10" s="105"/>
      <c r="FE10" s="105"/>
      <c r="FF10" s="105"/>
      <c r="FG10" s="104" t="s">
        <v>8</v>
      </c>
      <c r="FH10" s="105"/>
      <c r="FI10" s="105"/>
      <c r="FJ10" s="105"/>
      <c r="FK10" s="104" t="s">
        <v>8</v>
      </c>
      <c r="FL10" s="105"/>
      <c r="FM10" s="105"/>
      <c r="FN10" s="105"/>
      <c r="FO10" s="104" t="s">
        <v>8</v>
      </c>
      <c r="FP10" s="105"/>
      <c r="FQ10" s="105"/>
      <c r="FR10" s="105"/>
      <c r="FS10" s="104" t="s">
        <v>8</v>
      </c>
      <c r="FT10" s="105"/>
      <c r="FU10" s="105"/>
      <c r="FV10" s="105"/>
      <c r="FW10" s="104" t="s">
        <v>8</v>
      </c>
      <c r="FX10" s="105"/>
      <c r="FY10" s="105"/>
      <c r="FZ10" s="105"/>
      <c r="GA10" s="104" t="s">
        <v>8</v>
      </c>
      <c r="GB10" s="105"/>
      <c r="GC10" s="105"/>
      <c r="GD10" s="105"/>
      <c r="GE10" s="104" t="s">
        <v>8</v>
      </c>
      <c r="GF10" s="105"/>
      <c r="GG10" s="105"/>
      <c r="GH10" s="105"/>
      <c r="GI10" s="104" t="s">
        <v>8</v>
      </c>
      <c r="GJ10" s="105"/>
      <c r="GK10" s="105"/>
      <c r="GL10" s="105"/>
      <c r="GM10" s="104" t="s">
        <v>8</v>
      </c>
      <c r="GN10" s="105"/>
      <c r="GO10" s="105"/>
      <c r="GP10" s="105"/>
      <c r="GQ10" s="104" t="s">
        <v>8</v>
      </c>
      <c r="GR10" s="105"/>
      <c r="GS10" s="105"/>
      <c r="GT10" s="105"/>
      <c r="GU10" s="104" t="s">
        <v>8</v>
      </c>
      <c r="GV10" s="105"/>
      <c r="GW10" s="105"/>
      <c r="GX10" s="105"/>
      <c r="GY10" s="104" t="s">
        <v>8</v>
      </c>
      <c r="GZ10" s="105"/>
      <c r="HA10" s="105"/>
      <c r="HB10" s="105"/>
      <c r="HC10" s="104" t="s">
        <v>8</v>
      </c>
      <c r="HD10" s="105"/>
      <c r="HE10" s="105"/>
      <c r="HF10" s="105"/>
      <c r="HG10" s="104" t="s">
        <v>8</v>
      </c>
      <c r="HH10" s="105"/>
      <c r="HI10" s="105"/>
      <c r="HJ10" s="105"/>
      <c r="HK10" s="104" t="s">
        <v>8</v>
      </c>
      <c r="HL10" s="105"/>
      <c r="HM10" s="105"/>
      <c r="HN10" s="105"/>
      <c r="HO10" s="104" t="s">
        <v>8</v>
      </c>
      <c r="HP10" s="105"/>
      <c r="HQ10" s="105"/>
      <c r="HR10" s="105"/>
      <c r="HS10" s="104" t="s">
        <v>8</v>
      </c>
      <c r="HT10" s="105"/>
      <c r="HU10" s="105"/>
      <c r="HV10" s="105"/>
      <c r="HW10" s="104" t="s">
        <v>8</v>
      </c>
      <c r="HX10" s="105"/>
      <c r="HY10" s="105"/>
      <c r="HZ10" s="105"/>
      <c r="IA10" s="104" t="s">
        <v>8</v>
      </c>
      <c r="IB10" s="105"/>
      <c r="IC10" s="105"/>
      <c r="ID10" s="105"/>
      <c r="IE10" s="104" t="s">
        <v>8</v>
      </c>
      <c r="IF10" s="105"/>
      <c r="IG10" s="105"/>
      <c r="IH10" s="105"/>
      <c r="II10" s="104" t="s">
        <v>8</v>
      </c>
      <c r="IJ10" s="105"/>
      <c r="IK10" s="105"/>
      <c r="IL10" s="105"/>
    </row>
    <row r="11" spans="1:246" ht="15.75" customHeight="1" x14ac:dyDescent="0.25">
      <c r="A11" s="131" t="s">
        <v>13</v>
      </c>
      <c r="B11" s="131" t="s">
        <v>14</v>
      </c>
      <c r="C11" s="132" t="s">
        <v>15</v>
      </c>
      <c r="D11" s="132" t="s">
        <v>42</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row>
    <row r="12" spans="1:246" x14ac:dyDescent="0.25">
      <c r="A12" s="131" t="s">
        <v>16</v>
      </c>
      <c r="B12" s="131" t="s">
        <v>17</v>
      </c>
      <c r="C12" s="132"/>
      <c r="D12" s="132"/>
    </row>
    <row r="13" spans="1:246" ht="15.9" customHeight="1" x14ac:dyDescent="0.25">
      <c r="A13" s="4"/>
      <c r="B13" s="3"/>
      <c r="C13" s="4"/>
      <c r="D13" s="5"/>
    </row>
    <row r="14" spans="1:246" ht="15.9" customHeight="1" x14ac:dyDescent="0.3">
      <c r="A14" s="4"/>
      <c r="B14" s="6" t="s">
        <v>18</v>
      </c>
      <c r="C14" s="7"/>
      <c r="D14" s="8"/>
    </row>
    <row r="15" spans="1:246" ht="15.9" customHeight="1" x14ac:dyDescent="0.25">
      <c r="A15" s="4">
        <v>1</v>
      </c>
      <c r="B15" s="9" t="s">
        <v>19</v>
      </c>
      <c r="C15" s="7" t="s">
        <v>0</v>
      </c>
      <c r="D15" s="8">
        <v>158</v>
      </c>
    </row>
    <row r="16" spans="1:246" ht="16.2" customHeight="1" x14ac:dyDescent="0.25">
      <c r="A16" s="4">
        <f>A15+1</f>
        <v>2</v>
      </c>
      <c r="B16" s="9" t="s">
        <v>20</v>
      </c>
      <c r="C16" s="7" t="s">
        <v>53</v>
      </c>
      <c r="D16" s="8">
        <f>1087.1*0.65</f>
        <v>706.61500000000001</v>
      </c>
    </row>
    <row r="17" spans="1:287" ht="16.8" x14ac:dyDescent="0.25">
      <c r="A17" s="4">
        <f>A16+1</f>
        <v>3</v>
      </c>
      <c r="B17" s="9" t="s">
        <v>55</v>
      </c>
      <c r="C17" s="7" t="s">
        <v>53</v>
      </c>
      <c r="D17" s="8">
        <f>14.8*0.39</f>
        <v>5.7720000000000002</v>
      </c>
    </row>
    <row r="18" spans="1:287" ht="15.9" customHeight="1" x14ac:dyDescent="0.25">
      <c r="A18" s="4">
        <f t="shared" ref="A18:A81" si="0">A17+1</f>
        <v>4</v>
      </c>
      <c r="B18" s="9" t="s">
        <v>21</v>
      </c>
      <c r="C18" s="7" t="s">
        <v>0</v>
      </c>
      <c r="D18" s="8">
        <v>97</v>
      </c>
    </row>
    <row r="19" spans="1:287" ht="15.9" customHeight="1" x14ac:dyDescent="0.25">
      <c r="A19" s="4">
        <f>A18+1</f>
        <v>5</v>
      </c>
      <c r="B19" s="12" t="s">
        <v>23</v>
      </c>
      <c r="C19" s="13" t="s">
        <v>53</v>
      </c>
      <c r="D19" s="8">
        <f>((D30+D35+D50)*0.42)+((D40+D45)*0.51)+((D55+D60)*0.65)+(D77*0.1)+D68+D69</f>
        <v>544.44900000000007</v>
      </c>
    </row>
    <row r="20" spans="1:287" ht="15.9" customHeight="1" x14ac:dyDescent="0.25">
      <c r="A20" s="27">
        <f t="shared" si="0"/>
        <v>6</v>
      </c>
      <c r="B20" s="12" t="s">
        <v>24</v>
      </c>
      <c r="C20" s="13" t="s">
        <v>54</v>
      </c>
      <c r="D20" s="8">
        <f>D30+D35+D40+D45+D50+D55+71</f>
        <v>936.2</v>
      </c>
    </row>
    <row r="21" spans="1:287" x14ac:dyDescent="0.25">
      <c r="A21" s="27">
        <f t="shared" si="0"/>
        <v>7</v>
      </c>
      <c r="B21" s="12" t="s">
        <v>63</v>
      </c>
      <c r="C21" s="13" t="s">
        <v>22</v>
      </c>
      <c r="D21" s="69">
        <v>1</v>
      </c>
    </row>
    <row r="22" spans="1:287" ht="15.9" customHeight="1" x14ac:dyDescent="0.25">
      <c r="A22" s="27">
        <f t="shared" si="0"/>
        <v>8</v>
      </c>
      <c r="B22" s="12" t="s">
        <v>25</v>
      </c>
      <c r="C22" s="13" t="s">
        <v>22</v>
      </c>
      <c r="D22" s="69">
        <v>2</v>
      </c>
    </row>
    <row r="23" spans="1:287" ht="15.9" customHeight="1" x14ac:dyDescent="0.25">
      <c r="A23" s="27">
        <f t="shared" si="0"/>
        <v>9</v>
      </c>
      <c r="B23" s="12" t="s">
        <v>26</v>
      </c>
      <c r="C23" s="13" t="s">
        <v>22</v>
      </c>
      <c r="D23" s="69">
        <v>2</v>
      </c>
    </row>
    <row r="24" spans="1:287" ht="15.9" customHeight="1" x14ac:dyDescent="0.25">
      <c r="A24" s="27">
        <f t="shared" si="0"/>
        <v>10</v>
      </c>
      <c r="B24" s="12" t="s">
        <v>27</v>
      </c>
      <c r="C24" s="13" t="s">
        <v>22</v>
      </c>
      <c r="D24" s="69">
        <v>1</v>
      </c>
    </row>
    <row r="25" spans="1:287" ht="56.4" customHeight="1" x14ac:dyDescent="0.25">
      <c r="A25" s="15">
        <f t="shared" si="0"/>
        <v>11</v>
      </c>
      <c r="B25" s="16" t="s">
        <v>51</v>
      </c>
      <c r="C25" s="17" t="s">
        <v>28</v>
      </c>
      <c r="D25" s="70">
        <v>1</v>
      </c>
    </row>
    <row r="26" spans="1:287" ht="15.9" customHeight="1" x14ac:dyDescent="0.25">
      <c r="A26" s="15">
        <f>A25+1</f>
        <v>12</v>
      </c>
      <c r="B26" s="16" t="s">
        <v>59</v>
      </c>
      <c r="C26" s="17" t="s">
        <v>0</v>
      </c>
      <c r="D26" s="71">
        <v>46</v>
      </c>
    </row>
    <row r="27" spans="1:287" ht="15.9" customHeight="1" x14ac:dyDescent="0.25">
      <c r="A27" s="67">
        <f>A26+1</f>
        <v>13</v>
      </c>
      <c r="B27" s="16" t="s">
        <v>113</v>
      </c>
      <c r="C27" s="17" t="s">
        <v>53</v>
      </c>
      <c r="D27" s="73">
        <v>4.5</v>
      </c>
    </row>
    <row r="28" spans="1:287" s="20" customFormat="1" ht="15.9" customHeight="1" x14ac:dyDescent="0.3">
      <c r="A28" s="28"/>
      <c r="B28" s="6" t="s">
        <v>29</v>
      </c>
      <c r="C28" s="7"/>
      <c r="D28" s="8"/>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row>
    <row r="29" spans="1:287" ht="15.9" customHeight="1" x14ac:dyDescent="0.3">
      <c r="A29" s="15">
        <f>A27+1</f>
        <v>14</v>
      </c>
      <c r="B29" s="60" t="s">
        <v>30</v>
      </c>
      <c r="C29" s="13"/>
      <c r="D29" s="8"/>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row>
    <row r="30" spans="1:287" ht="15.9" customHeight="1" x14ac:dyDescent="0.25">
      <c r="A30" s="28">
        <f t="shared" si="0"/>
        <v>15</v>
      </c>
      <c r="B30" s="12" t="s">
        <v>31</v>
      </c>
      <c r="C30" s="13" t="s">
        <v>54</v>
      </c>
      <c r="D30" s="8">
        <v>231.7</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row>
    <row r="31" spans="1:287" ht="15.9" customHeight="1" x14ac:dyDescent="0.25">
      <c r="A31" s="15">
        <f t="shared" si="0"/>
        <v>16</v>
      </c>
      <c r="B31" s="12" t="s">
        <v>32</v>
      </c>
      <c r="C31" s="13" t="s">
        <v>53</v>
      </c>
      <c r="D31" s="8">
        <f>D30*0.03</f>
        <v>6.9509999999999996</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row>
    <row r="32" spans="1:287" ht="15.9" customHeight="1" x14ac:dyDescent="0.25">
      <c r="A32" s="28">
        <f t="shared" si="0"/>
        <v>17</v>
      </c>
      <c r="B32" s="12" t="s">
        <v>45</v>
      </c>
      <c r="C32" s="13" t="s">
        <v>53</v>
      </c>
      <c r="D32" s="8">
        <f>D30*0.12</f>
        <v>27.803999999999998</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row>
    <row r="33" spans="1:94" ht="15.9" customHeight="1" x14ac:dyDescent="0.25">
      <c r="A33" s="15">
        <f t="shared" si="0"/>
        <v>18</v>
      </c>
      <c r="B33" s="12" t="s">
        <v>49</v>
      </c>
      <c r="C33" s="13" t="s">
        <v>53</v>
      </c>
      <c r="D33" s="8">
        <f>D30*0.2</f>
        <v>46.34</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row>
    <row r="34" spans="1:94" ht="15.9" customHeight="1" x14ac:dyDescent="0.3">
      <c r="A34" s="28">
        <f t="shared" si="0"/>
        <v>19</v>
      </c>
      <c r="B34" s="60" t="s">
        <v>68</v>
      </c>
      <c r="C34" s="13"/>
      <c r="D34" s="8"/>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row>
    <row r="35" spans="1:94" ht="15.9" customHeight="1" x14ac:dyDescent="0.25">
      <c r="A35" s="15">
        <f t="shared" si="0"/>
        <v>20</v>
      </c>
      <c r="B35" s="12" t="s">
        <v>69</v>
      </c>
      <c r="C35" s="13" t="s">
        <v>54</v>
      </c>
      <c r="D35" s="8">
        <v>11.5</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row>
    <row r="36" spans="1:94" ht="15.9" customHeight="1" x14ac:dyDescent="0.25">
      <c r="A36" s="28">
        <f t="shared" si="0"/>
        <v>21</v>
      </c>
      <c r="B36" s="12" t="s">
        <v>32</v>
      </c>
      <c r="C36" s="13" t="s">
        <v>53</v>
      </c>
      <c r="D36" s="8">
        <f>D35*0.03</f>
        <v>0.34499999999999997</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row>
    <row r="37" spans="1:94" ht="15.9" customHeight="1" x14ac:dyDescent="0.25">
      <c r="A37" s="15">
        <f t="shared" si="0"/>
        <v>22</v>
      </c>
      <c r="B37" s="12" t="s">
        <v>58</v>
      </c>
      <c r="C37" s="13" t="s">
        <v>53</v>
      </c>
      <c r="D37" s="8">
        <f>D35*0.2</f>
        <v>2.3000000000000003</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row>
    <row r="38" spans="1:94" ht="15.9" customHeight="1" x14ac:dyDescent="0.25">
      <c r="A38" s="28">
        <f t="shared" si="0"/>
        <v>23</v>
      </c>
      <c r="B38" s="12" t="s">
        <v>49</v>
      </c>
      <c r="C38" s="13" t="s">
        <v>53</v>
      </c>
      <c r="D38" s="8">
        <f>D35*0.2</f>
        <v>2.3000000000000003</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row>
    <row r="39" spans="1:94" ht="15.9" customHeight="1" x14ac:dyDescent="0.3">
      <c r="A39" s="15">
        <f t="shared" si="0"/>
        <v>24</v>
      </c>
      <c r="B39" s="60" t="s">
        <v>56</v>
      </c>
      <c r="C39" s="13"/>
      <c r="D39" s="8"/>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row>
    <row r="40" spans="1:94" ht="15.9" customHeight="1" x14ac:dyDescent="0.25">
      <c r="A40" s="28">
        <f t="shared" si="0"/>
        <v>25</v>
      </c>
      <c r="B40" s="12" t="s">
        <v>57</v>
      </c>
      <c r="C40" s="13" t="s">
        <v>54</v>
      </c>
      <c r="D40" s="8">
        <v>202</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row>
    <row r="41" spans="1:94" ht="15.9" customHeight="1" x14ac:dyDescent="0.25">
      <c r="A41" s="15">
        <f t="shared" si="0"/>
        <v>26</v>
      </c>
      <c r="B41" s="12" t="s">
        <v>32</v>
      </c>
      <c r="C41" s="13" t="s">
        <v>53</v>
      </c>
      <c r="D41" s="8">
        <f>D40*0.03</f>
        <v>6.06</v>
      </c>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row>
    <row r="42" spans="1:94" ht="15.9" customHeight="1" x14ac:dyDescent="0.25">
      <c r="A42" s="28">
        <f t="shared" si="0"/>
        <v>27</v>
      </c>
      <c r="B42" s="12" t="s">
        <v>80</v>
      </c>
      <c r="C42" s="13" t="s">
        <v>53</v>
      </c>
      <c r="D42" s="8">
        <f>D40*0.2</f>
        <v>40.400000000000006</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row>
    <row r="43" spans="1:94" ht="15.9" customHeight="1" x14ac:dyDescent="0.25">
      <c r="A43" s="15">
        <f t="shared" si="0"/>
        <v>28</v>
      </c>
      <c r="B43" s="12" t="s">
        <v>49</v>
      </c>
      <c r="C43" s="13" t="s">
        <v>53</v>
      </c>
      <c r="D43" s="8">
        <f>D40*0.2</f>
        <v>40.400000000000006</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row>
    <row r="44" spans="1:94" ht="15.9" customHeight="1" x14ac:dyDescent="0.3">
      <c r="A44" s="28">
        <f t="shared" si="0"/>
        <v>29</v>
      </c>
      <c r="B44" s="60" t="s">
        <v>70</v>
      </c>
      <c r="C44" s="13"/>
      <c r="D44" s="8"/>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row>
    <row r="45" spans="1:94" ht="15.9" customHeight="1" x14ac:dyDescent="0.25">
      <c r="A45" s="15">
        <f t="shared" si="0"/>
        <v>30</v>
      </c>
      <c r="B45" s="12" t="s">
        <v>57</v>
      </c>
      <c r="C45" s="13" t="s">
        <v>54</v>
      </c>
      <c r="D45" s="8">
        <v>47</v>
      </c>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row>
    <row r="46" spans="1:94" ht="15.9" customHeight="1" x14ac:dyDescent="0.25">
      <c r="A46" s="28">
        <f t="shared" si="0"/>
        <v>31</v>
      </c>
      <c r="B46" s="12" t="s">
        <v>32</v>
      </c>
      <c r="C46" s="13" t="s">
        <v>53</v>
      </c>
      <c r="D46" s="8">
        <f>D45*0.03</f>
        <v>1.41</v>
      </c>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row>
    <row r="47" spans="1:94" ht="15.9" customHeight="1" x14ac:dyDescent="0.25">
      <c r="A47" s="15">
        <f t="shared" si="0"/>
        <v>32</v>
      </c>
      <c r="B47" s="12" t="s">
        <v>80</v>
      </c>
      <c r="C47" s="13" t="s">
        <v>53</v>
      </c>
      <c r="D47" s="8">
        <f>D45*0.2</f>
        <v>9.4</v>
      </c>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row>
    <row r="48" spans="1:94" ht="15.9" customHeight="1" x14ac:dyDescent="0.25">
      <c r="A48" s="28">
        <f t="shared" si="0"/>
        <v>33</v>
      </c>
      <c r="B48" s="12" t="s">
        <v>49</v>
      </c>
      <c r="C48" s="13" t="s">
        <v>53</v>
      </c>
      <c r="D48" s="8">
        <f>D45*0.2</f>
        <v>9.4</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row>
    <row r="49" spans="1:94" ht="16.2" customHeight="1" x14ac:dyDescent="0.3">
      <c r="A49" s="15">
        <f t="shared" si="0"/>
        <v>34</v>
      </c>
      <c r="B49" s="60" t="s">
        <v>71</v>
      </c>
      <c r="C49" s="13"/>
      <c r="D49" s="8"/>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row>
    <row r="50" spans="1:94" ht="15.9" customHeight="1" x14ac:dyDescent="0.25">
      <c r="A50" s="28">
        <f t="shared" si="0"/>
        <v>35</v>
      </c>
      <c r="B50" s="12" t="s">
        <v>72</v>
      </c>
      <c r="C50" s="13" t="s">
        <v>54</v>
      </c>
      <c r="D50" s="8">
        <v>21</v>
      </c>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row>
    <row r="51" spans="1:94" ht="15.9" customHeight="1" x14ac:dyDescent="0.25">
      <c r="A51" s="15">
        <f t="shared" si="0"/>
        <v>36</v>
      </c>
      <c r="B51" s="12" t="s">
        <v>32</v>
      </c>
      <c r="C51" s="13" t="s">
        <v>53</v>
      </c>
      <c r="D51" s="8">
        <f>D50*0.03</f>
        <v>0.63</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row>
    <row r="52" spans="1:94" ht="15.9" customHeight="1" x14ac:dyDescent="0.25">
      <c r="A52" s="28">
        <f t="shared" si="0"/>
        <v>37</v>
      </c>
      <c r="B52" s="12" t="s">
        <v>45</v>
      </c>
      <c r="C52" s="13" t="s">
        <v>53</v>
      </c>
      <c r="D52" s="8">
        <f>D50*0.12</f>
        <v>2.52</v>
      </c>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row>
    <row r="53" spans="1:94" ht="15.9" customHeight="1" x14ac:dyDescent="0.25">
      <c r="A53" s="15">
        <f t="shared" si="0"/>
        <v>38</v>
      </c>
      <c r="B53" s="12" t="s">
        <v>49</v>
      </c>
      <c r="C53" s="13" t="s">
        <v>53</v>
      </c>
      <c r="D53" s="8">
        <f>D50*0.2</f>
        <v>4.2</v>
      </c>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row>
    <row r="54" spans="1:94" ht="15.9" customHeight="1" x14ac:dyDescent="0.3">
      <c r="A54" s="28">
        <f t="shared" si="0"/>
        <v>39</v>
      </c>
      <c r="B54" s="60" t="s">
        <v>33</v>
      </c>
      <c r="C54" s="13"/>
      <c r="D54" s="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row>
    <row r="55" spans="1:94" ht="15.9" customHeight="1" x14ac:dyDescent="0.25">
      <c r="A55" s="15">
        <f t="shared" si="0"/>
        <v>40</v>
      </c>
      <c r="B55" s="12" t="s">
        <v>34</v>
      </c>
      <c r="C55" s="13" t="s">
        <v>54</v>
      </c>
      <c r="D55" s="8">
        <v>352</v>
      </c>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row>
    <row r="56" spans="1:94" ht="15.9" customHeight="1" x14ac:dyDescent="0.25">
      <c r="A56" s="28">
        <f t="shared" si="0"/>
        <v>41</v>
      </c>
      <c r="B56" s="12" t="s">
        <v>60</v>
      </c>
      <c r="C56" s="13" t="s">
        <v>54</v>
      </c>
      <c r="D56" s="8">
        <v>352</v>
      </c>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row>
    <row r="57" spans="1:94" ht="15.9" customHeight="1" x14ac:dyDescent="0.25">
      <c r="A57" s="15">
        <f t="shared" si="0"/>
        <v>42</v>
      </c>
      <c r="B57" s="12" t="s">
        <v>35</v>
      </c>
      <c r="C57" s="13" t="s">
        <v>53</v>
      </c>
      <c r="D57" s="8">
        <f>D56*0.25</f>
        <v>88</v>
      </c>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row>
    <row r="58" spans="1:94" ht="15.9" customHeight="1" x14ac:dyDescent="0.25">
      <c r="A58" s="28">
        <f t="shared" si="0"/>
        <v>43</v>
      </c>
      <c r="B58" s="12" t="s">
        <v>50</v>
      </c>
      <c r="C58" s="13" t="s">
        <v>53</v>
      </c>
      <c r="D58" s="8">
        <f>D56*0.3</f>
        <v>105.6</v>
      </c>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row>
    <row r="59" spans="1:94" ht="15.9" customHeight="1" x14ac:dyDescent="0.3">
      <c r="A59" s="15">
        <f t="shared" si="0"/>
        <v>44</v>
      </c>
      <c r="B59" s="60" t="s">
        <v>73</v>
      </c>
      <c r="C59" s="13"/>
      <c r="D59" s="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row>
    <row r="60" spans="1:94" ht="15.9" customHeight="1" x14ac:dyDescent="0.25">
      <c r="A60" s="28">
        <f t="shared" si="0"/>
        <v>45</v>
      </c>
      <c r="B60" s="12" t="s">
        <v>61</v>
      </c>
      <c r="C60" s="13" t="s">
        <v>54</v>
      </c>
      <c r="D60" s="8">
        <v>47.3</v>
      </c>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row>
    <row r="61" spans="1:94" ht="16.2" customHeight="1" x14ac:dyDescent="0.25">
      <c r="A61" s="15">
        <f t="shared" si="0"/>
        <v>46</v>
      </c>
      <c r="B61" s="12" t="s">
        <v>62</v>
      </c>
      <c r="C61" s="13" t="s">
        <v>54</v>
      </c>
      <c r="D61" s="8">
        <v>47.3</v>
      </c>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row>
    <row r="62" spans="1:94" ht="16.5" customHeight="1" x14ac:dyDescent="0.25">
      <c r="A62" s="28">
        <f t="shared" si="0"/>
        <v>47</v>
      </c>
      <c r="B62" s="12" t="s">
        <v>35</v>
      </c>
      <c r="C62" s="13" t="s">
        <v>53</v>
      </c>
      <c r="D62" s="8">
        <f>D61*0.45</f>
        <v>21.285</v>
      </c>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row>
    <row r="63" spans="1:94" ht="15.9" customHeight="1" x14ac:dyDescent="0.25">
      <c r="A63" s="15">
        <f t="shared" si="0"/>
        <v>48</v>
      </c>
      <c r="B63" s="12" t="s">
        <v>50</v>
      </c>
      <c r="C63" s="13" t="s">
        <v>53</v>
      </c>
      <c r="D63" s="8">
        <f>D60*0.3</f>
        <v>14.19</v>
      </c>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row>
    <row r="64" spans="1:94" ht="15.9" customHeight="1" x14ac:dyDescent="0.3">
      <c r="A64" s="67">
        <f t="shared" si="0"/>
        <v>49</v>
      </c>
      <c r="B64" s="60" t="s">
        <v>109</v>
      </c>
      <c r="C64" s="13"/>
      <c r="D64" s="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row>
    <row r="65" spans="1:94" ht="15.9" customHeight="1" x14ac:dyDescent="0.25">
      <c r="A65" s="67">
        <f t="shared" si="0"/>
        <v>50</v>
      </c>
      <c r="B65" s="12" t="s">
        <v>61</v>
      </c>
      <c r="C65" s="13" t="s">
        <v>54</v>
      </c>
      <c r="D65" s="8">
        <v>15</v>
      </c>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row>
    <row r="66" spans="1:94" ht="15.9" customHeight="1" x14ac:dyDescent="0.25">
      <c r="A66" s="67">
        <f t="shared" si="0"/>
        <v>51</v>
      </c>
      <c r="B66" s="12" t="s">
        <v>110</v>
      </c>
      <c r="C66" s="13" t="s">
        <v>54</v>
      </c>
      <c r="D66" s="8">
        <v>15</v>
      </c>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row>
    <row r="67" spans="1:94" ht="15.9" customHeight="1" x14ac:dyDescent="0.3">
      <c r="A67" s="67">
        <f t="shared" si="0"/>
        <v>52</v>
      </c>
      <c r="B67" s="60" t="s">
        <v>36</v>
      </c>
      <c r="C67" s="13"/>
      <c r="D67" s="8"/>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row>
    <row r="68" spans="1:94" ht="15.9" customHeight="1" x14ac:dyDescent="0.25">
      <c r="A68" s="67">
        <f t="shared" si="0"/>
        <v>53</v>
      </c>
      <c r="B68" s="12" t="s">
        <v>44</v>
      </c>
      <c r="C68" s="13" t="s">
        <v>53</v>
      </c>
      <c r="D68" s="8">
        <f>71*0.1</f>
        <v>7.1000000000000005</v>
      </c>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row>
    <row r="69" spans="1:94" ht="15.9" customHeight="1" x14ac:dyDescent="0.25">
      <c r="A69" s="67">
        <f t="shared" si="0"/>
        <v>54</v>
      </c>
      <c r="B69" s="12" t="s">
        <v>35</v>
      </c>
      <c r="C69" s="13" t="s">
        <v>53</v>
      </c>
      <c r="D69" s="8">
        <f>71*0.25</f>
        <v>17.75</v>
      </c>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row>
    <row r="70" spans="1:94" ht="32.4" customHeight="1" x14ac:dyDescent="0.3">
      <c r="A70" s="67">
        <f t="shared" si="0"/>
        <v>55</v>
      </c>
      <c r="B70" s="60" t="s">
        <v>111</v>
      </c>
      <c r="C70" s="13"/>
      <c r="D70" s="8"/>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row>
    <row r="71" spans="1:94" ht="15.9" customHeight="1" x14ac:dyDescent="0.25">
      <c r="A71" s="67">
        <f t="shared" si="0"/>
        <v>56</v>
      </c>
      <c r="B71" s="12" t="s">
        <v>82</v>
      </c>
      <c r="C71" s="13" t="s">
        <v>54</v>
      </c>
      <c r="D71" s="8">
        <v>143</v>
      </c>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row>
    <row r="72" spans="1:94" ht="15.9" customHeight="1" x14ac:dyDescent="0.25">
      <c r="A72" s="28"/>
      <c r="B72" s="12"/>
      <c r="C72" s="13"/>
      <c r="D72" s="8"/>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row>
    <row r="73" spans="1:94" ht="15.9" customHeight="1" x14ac:dyDescent="0.25">
      <c r="A73" s="65">
        <f>A71+1</f>
        <v>57</v>
      </c>
      <c r="B73" s="12" t="s">
        <v>76</v>
      </c>
      <c r="C73" s="13" t="s">
        <v>0</v>
      </c>
      <c r="D73" s="8">
        <v>138</v>
      </c>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row>
    <row r="74" spans="1:94" ht="15.9" customHeight="1" x14ac:dyDescent="0.25">
      <c r="A74" s="28">
        <f t="shared" si="0"/>
        <v>58</v>
      </c>
      <c r="B74" s="12" t="s">
        <v>77</v>
      </c>
      <c r="C74" s="13" t="s">
        <v>0</v>
      </c>
      <c r="D74" s="8">
        <v>245</v>
      </c>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row>
    <row r="75" spans="1:94" ht="15.9" customHeight="1" x14ac:dyDescent="0.25">
      <c r="A75" s="65">
        <f t="shared" si="0"/>
        <v>59</v>
      </c>
      <c r="B75" s="12" t="s">
        <v>78</v>
      </c>
      <c r="C75" s="13" t="s">
        <v>0</v>
      </c>
      <c r="D75" s="8">
        <v>6</v>
      </c>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row>
    <row r="76" spans="1:94" ht="15.9" customHeight="1" x14ac:dyDescent="0.25">
      <c r="A76" s="28">
        <f t="shared" si="0"/>
        <v>60</v>
      </c>
      <c r="B76" s="12" t="s">
        <v>79</v>
      </c>
      <c r="C76" s="13" t="s">
        <v>0</v>
      </c>
      <c r="D76" s="8">
        <v>233</v>
      </c>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row>
    <row r="77" spans="1:94" ht="15.9" customHeight="1" x14ac:dyDescent="0.25">
      <c r="A77" s="15">
        <f t="shared" si="0"/>
        <v>61</v>
      </c>
      <c r="B77" s="12" t="s">
        <v>46</v>
      </c>
      <c r="C77" s="13" t="s">
        <v>54</v>
      </c>
      <c r="D77" s="8">
        <v>221</v>
      </c>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row>
    <row r="78" spans="1:94" ht="15.9" customHeight="1" x14ac:dyDescent="0.3">
      <c r="A78" s="28"/>
      <c r="B78" s="18" t="s">
        <v>37</v>
      </c>
      <c r="C78" s="13"/>
      <c r="D78" s="8"/>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row>
    <row r="79" spans="1:94" ht="15.9" customHeight="1" x14ac:dyDescent="0.25">
      <c r="A79" s="15">
        <f>A77+1</f>
        <v>62</v>
      </c>
      <c r="B79" s="14" t="s">
        <v>38</v>
      </c>
      <c r="C79" s="13" t="s">
        <v>22</v>
      </c>
      <c r="D79" s="69">
        <v>5</v>
      </c>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row>
    <row r="80" spans="1:94" ht="15.9" customHeight="1" x14ac:dyDescent="0.25">
      <c r="A80" s="15">
        <f>A79+1</f>
        <v>63</v>
      </c>
      <c r="B80" s="21" t="s">
        <v>52</v>
      </c>
      <c r="C80" s="7"/>
      <c r="D80" s="8"/>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row>
    <row r="81" spans="1:4" ht="16.8" x14ac:dyDescent="0.25">
      <c r="A81" s="28">
        <f t="shared" si="0"/>
        <v>64</v>
      </c>
      <c r="B81" s="21" t="s">
        <v>74</v>
      </c>
      <c r="C81" s="13" t="s">
        <v>54</v>
      </c>
      <c r="D81" s="8">
        <v>6.5</v>
      </c>
    </row>
    <row r="82" spans="1:4" ht="14.4" x14ac:dyDescent="0.3">
      <c r="A82" s="15"/>
      <c r="B82" s="18" t="s">
        <v>39</v>
      </c>
      <c r="C82" s="13"/>
      <c r="D82" s="8"/>
    </row>
    <row r="83" spans="1:4" ht="16.5" customHeight="1" x14ac:dyDescent="0.25">
      <c r="A83" s="28">
        <f>A81+1</f>
        <v>65</v>
      </c>
      <c r="B83" s="14" t="s">
        <v>64</v>
      </c>
      <c r="C83" s="13" t="s">
        <v>22</v>
      </c>
      <c r="D83" s="69">
        <v>5</v>
      </c>
    </row>
    <row r="84" spans="1:4" x14ac:dyDescent="0.25">
      <c r="A84" s="28">
        <f>A83+1</f>
        <v>66</v>
      </c>
      <c r="B84" s="62" t="s">
        <v>107</v>
      </c>
      <c r="C84" s="63" t="s">
        <v>0</v>
      </c>
      <c r="D84" s="64">
        <v>55.9</v>
      </c>
    </row>
    <row r="85" spans="1:4" x14ac:dyDescent="0.25">
      <c r="A85" s="28">
        <f>A84+1</f>
        <v>67</v>
      </c>
      <c r="B85" s="62" t="s">
        <v>108</v>
      </c>
      <c r="C85" s="63" t="s">
        <v>0</v>
      </c>
      <c r="D85" s="64">
        <v>86.3</v>
      </c>
    </row>
    <row r="86" spans="1:4" ht="27.6" x14ac:dyDescent="0.25">
      <c r="A86" s="74">
        <v>68</v>
      </c>
      <c r="B86" s="75" t="s">
        <v>114</v>
      </c>
      <c r="C86" s="76" t="s">
        <v>22</v>
      </c>
      <c r="D86" s="77">
        <v>1</v>
      </c>
    </row>
  </sheetData>
  <mergeCells count="128">
    <mergeCell ref="C1:D1"/>
    <mergeCell ref="C2:D2"/>
    <mergeCell ref="C3:D3"/>
    <mergeCell ref="C4:D4"/>
    <mergeCell ref="A6:D6"/>
    <mergeCell ref="A7:D7"/>
    <mergeCell ref="A8:D8"/>
    <mergeCell ref="A9:D9"/>
    <mergeCell ref="A10:D10"/>
    <mergeCell ref="C11:C12"/>
    <mergeCell ref="D11:D12"/>
    <mergeCell ref="S10:V10"/>
    <mergeCell ref="AE10:AH10"/>
    <mergeCell ref="AI10:AL10"/>
    <mergeCell ref="W10:Z10"/>
    <mergeCell ref="AA10:AD10"/>
    <mergeCell ref="IA10:ID10"/>
    <mergeCell ref="EM10:EP10"/>
    <mergeCell ref="EQ10:ET10"/>
    <mergeCell ref="CI10:CL10"/>
    <mergeCell ref="AU10:AX10"/>
    <mergeCell ref="AY10:BB10"/>
    <mergeCell ref="BC10:BF10"/>
    <mergeCell ref="BG10:BJ10"/>
    <mergeCell ref="BS10:BV10"/>
    <mergeCell ref="BW10:BZ10"/>
    <mergeCell ref="HO10:HR10"/>
    <mergeCell ref="CA10:CD10"/>
    <mergeCell ref="HG10:HJ10"/>
    <mergeCell ref="CQ10:CT10"/>
    <mergeCell ref="CU10:CX10"/>
    <mergeCell ref="CY10:DB10"/>
    <mergeCell ref="FS10:FV10"/>
    <mergeCell ref="EY10:FB10"/>
    <mergeCell ref="DW10:DZ10"/>
    <mergeCell ref="EA10:ED10"/>
    <mergeCell ref="EE10:EH10"/>
    <mergeCell ref="EI10:EL10"/>
    <mergeCell ref="HS10:HV10"/>
    <mergeCell ref="HW10:HZ10"/>
    <mergeCell ref="GY10:HB10"/>
    <mergeCell ref="GM10:GP10"/>
    <mergeCell ref="GI10:GL10"/>
    <mergeCell ref="HC10:HF10"/>
    <mergeCell ref="HK10:HN10"/>
    <mergeCell ref="FW10:FZ10"/>
    <mergeCell ref="GA10:GD10"/>
    <mergeCell ref="GE10:GH10"/>
    <mergeCell ref="AM10:AP10"/>
    <mergeCell ref="AQ10:AT10"/>
    <mergeCell ref="CM10:CP10"/>
    <mergeCell ref="BK10:BN10"/>
    <mergeCell ref="BO10:BR10"/>
    <mergeCell ref="CE10:CH10"/>
    <mergeCell ref="EY1:FB1"/>
    <mergeCell ref="FC1:FF1"/>
    <mergeCell ref="FG1:FJ1"/>
    <mergeCell ref="DC1:DF1"/>
    <mergeCell ref="BO1:BR1"/>
    <mergeCell ref="BS1:BV1"/>
    <mergeCell ref="AQ1:AT1"/>
    <mergeCell ref="BC1:BF1"/>
    <mergeCell ref="BG1:BJ1"/>
    <mergeCell ref="BK1:BN1"/>
    <mergeCell ref="FK1:FN1"/>
    <mergeCell ref="CQ1:CT1"/>
    <mergeCell ref="EU1:EX1"/>
    <mergeCell ref="DO10:DR10"/>
    <mergeCell ref="DS10:DV10"/>
    <mergeCell ref="FG10:FJ10"/>
    <mergeCell ref="FC10:FF10"/>
    <mergeCell ref="DK1:DN1"/>
    <mergeCell ref="DC10:DF10"/>
    <mergeCell ref="DG10:DJ10"/>
    <mergeCell ref="DK10:DN10"/>
    <mergeCell ref="FK10:FN10"/>
    <mergeCell ref="EU10:EX10"/>
    <mergeCell ref="EE1:EH1"/>
    <mergeCell ref="EI1:EL1"/>
    <mergeCell ref="EM1:EP1"/>
    <mergeCell ref="EQ1:ET1"/>
    <mergeCell ref="DG1:DJ1"/>
    <mergeCell ref="DW1:DZ1"/>
    <mergeCell ref="EA1:ED1"/>
    <mergeCell ref="DO1:DR1"/>
    <mergeCell ref="DS1:DV1"/>
    <mergeCell ref="CU1:CX1"/>
    <mergeCell ref="CY1:DB1"/>
    <mergeCell ref="GU1:GX1"/>
    <mergeCell ref="GY1:HB1"/>
    <mergeCell ref="GM1:GP1"/>
    <mergeCell ref="GU10:GX10"/>
    <mergeCell ref="FO1:FR1"/>
    <mergeCell ref="FS1:FV1"/>
    <mergeCell ref="II1:IL1"/>
    <mergeCell ref="HC1:HF1"/>
    <mergeCell ref="HG1:HJ1"/>
    <mergeCell ref="HK1:HN1"/>
    <mergeCell ref="HO1:HR1"/>
    <mergeCell ref="IA1:ID1"/>
    <mergeCell ref="IE1:IH1"/>
    <mergeCell ref="HW1:HZ1"/>
    <mergeCell ref="HS1:HV1"/>
    <mergeCell ref="GE1:GH1"/>
    <mergeCell ref="GQ10:GT10"/>
    <mergeCell ref="GI1:GL1"/>
    <mergeCell ref="FW1:FZ1"/>
    <mergeCell ref="GA1:GD1"/>
    <mergeCell ref="GQ1:GT1"/>
    <mergeCell ref="IE10:IH10"/>
    <mergeCell ref="II10:IL10"/>
    <mergeCell ref="FO10:FR10"/>
    <mergeCell ref="AA1:AD1"/>
    <mergeCell ref="CM1:CP1"/>
    <mergeCell ref="CE1:CH1"/>
    <mergeCell ref="CA1:CD1"/>
    <mergeCell ref="G1:J1"/>
    <mergeCell ref="S1:V1"/>
    <mergeCell ref="W1:Z1"/>
    <mergeCell ref="K1:N1"/>
    <mergeCell ref="O1:R1"/>
    <mergeCell ref="AU1:AX1"/>
    <mergeCell ref="AY1:BB1"/>
    <mergeCell ref="AE1:AH1"/>
    <mergeCell ref="CI1:CL1"/>
    <mergeCell ref="BW1:BZ1"/>
    <mergeCell ref="AI1:AL1"/>
    <mergeCell ref="AM1:AP1"/>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A40"/>
  <sheetViews>
    <sheetView workbookViewId="0">
      <selection activeCell="G13" sqref="G13"/>
    </sheetView>
  </sheetViews>
  <sheetFormatPr defaultColWidth="9.109375" defaultRowHeight="13.8" x14ac:dyDescent="0.25"/>
  <cols>
    <col min="1" max="1" width="9.33203125" style="1" bestFit="1" customWidth="1"/>
    <col min="2" max="2" width="57.33203125" style="1" customWidth="1"/>
    <col min="3" max="3" width="13.33203125" style="1" customWidth="1"/>
    <col min="4" max="4" width="18.109375" style="1" customWidth="1"/>
    <col min="5" max="94" width="9.109375" style="1"/>
    <col min="95" max="287" width="9.109375" style="19"/>
    <col min="288" max="16384" width="9.109375" style="1"/>
  </cols>
  <sheetData>
    <row r="1" spans="1:246" ht="15.6" x14ac:dyDescent="0.3">
      <c r="A1" s="125"/>
      <c r="B1" s="125"/>
      <c r="C1" s="118" t="s">
        <v>147</v>
      </c>
      <c r="D1" s="118"/>
      <c r="E1" s="66"/>
      <c r="F1" s="66"/>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3" t="s">
        <v>7</v>
      </c>
      <c r="EB1" s="103"/>
      <c r="EC1" s="103"/>
      <c r="ED1" s="103"/>
      <c r="EE1" s="103" t="s">
        <v>7</v>
      </c>
      <c r="EF1" s="103"/>
      <c r="EG1" s="103"/>
      <c r="EH1" s="103"/>
      <c r="EI1" s="103" t="s">
        <v>7</v>
      </c>
      <c r="EJ1" s="103"/>
      <c r="EK1" s="103"/>
      <c r="EL1" s="103"/>
      <c r="EM1" s="103" t="s">
        <v>7</v>
      </c>
      <c r="EN1" s="103"/>
      <c r="EO1" s="103"/>
      <c r="EP1" s="103"/>
      <c r="EQ1" s="103" t="s">
        <v>7</v>
      </c>
      <c r="ER1" s="103"/>
      <c r="ES1" s="103"/>
      <c r="ET1" s="103"/>
      <c r="EU1" s="103" t="s">
        <v>7</v>
      </c>
      <c r="EV1" s="103"/>
      <c r="EW1" s="103"/>
      <c r="EX1" s="103"/>
      <c r="EY1" s="103" t="s">
        <v>7</v>
      </c>
      <c r="EZ1" s="103"/>
      <c r="FA1" s="103"/>
      <c r="FB1" s="103"/>
      <c r="FC1" s="103" t="s">
        <v>7</v>
      </c>
      <c r="FD1" s="103"/>
      <c r="FE1" s="103"/>
      <c r="FF1" s="103"/>
      <c r="FG1" s="103" t="s">
        <v>7</v>
      </c>
      <c r="FH1" s="103"/>
      <c r="FI1" s="103"/>
      <c r="FJ1" s="103"/>
      <c r="FK1" s="103" t="s">
        <v>7</v>
      </c>
      <c r="FL1" s="103"/>
      <c r="FM1" s="103"/>
      <c r="FN1" s="103"/>
      <c r="FO1" s="103" t="s">
        <v>7</v>
      </c>
      <c r="FP1" s="103"/>
      <c r="FQ1" s="103"/>
      <c r="FR1" s="103"/>
      <c r="FS1" s="103" t="s">
        <v>7</v>
      </c>
      <c r="FT1" s="103"/>
      <c r="FU1" s="103"/>
      <c r="FV1" s="103"/>
      <c r="FW1" s="103" t="s">
        <v>7</v>
      </c>
      <c r="FX1" s="103"/>
      <c r="FY1" s="103"/>
      <c r="FZ1" s="103"/>
      <c r="GA1" s="103" t="s">
        <v>7</v>
      </c>
      <c r="GB1" s="103"/>
      <c r="GC1" s="103"/>
      <c r="GD1" s="103"/>
      <c r="GE1" s="103" t="s">
        <v>7</v>
      </c>
      <c r="GF1" s="103"/>
      <c r="GG1" s="103"/>
      <c r="GH1" s="103"/>
      <c r="GI1" s="103" t="s">
        <v>7</v>
      </c>
      <c r="GJ1" s="103"/>
      <c r="GK1" s="103"/>
      <c r="GL1" s="103"/>
      <c r="GM1" s="103" t="s">
        <v>7</v>
      </c>
      <c r="GN1" s="103"/>
      <c r="GO1" s="103"/>
      <c r="GP1" s="103"/>
      <c r="GQ1" s="103" t="s">
        <v>7</v>
      </c>
      <c r="GR1" s="103"/>
      <c r="GS1" s="103"/>
      <c r="GT1" s="103"/>
      <c r="GU1" s="103" t="s">
        <v>7</v>
      </c>
      <c r="GV1" s="103"/>
      <c r="GW1" s="103"/>
      <c r="GX1" s="103"/>
      <c r="GY1" s="103" t="s">
        <v>7</v>
      </c>
      <c r="GZ1" s="103"/>
      <c r="HA1" s="103"/>
      <c r="HB1" s="103"/>
      <c r="HC1" s="103" t="s">
        <v>7</v>
      </c>
      <c r="HD1" s="103"/>
      <c r="HE1" s="103"/>
      <c r="HF1" s="103"/>
      <c r="HG1" s="103" t="s">
        <v>7</v>
      </c>
      <c r="HH1" s="103"/>
      <c r="HI1" s="103"/>
      <c r="HJ1" s="103"/>
      <c r="HK1" s="103" t="s">
        <v>7</v>
      </c>
      <c r="HL1" s="103"/>
      <c r="HM1" s="103"/>
      <c r="HN1" s="103"/>
      <c r="HO1" s="103" t="s">
        <v>7</v>
      </c>
      <c r="HP1" s="103"/>
      <c r="HQ1" s="103"/>
      <c r="HR1" s="103"/>
      <c r="HS1" s="103" t="s">
        <v>7</v>
      </c>
      <c r="HT1" s="103"/>
      <c r="HU1" s="103"/>
      <c r="HV1" s="103"/>
      <c r="HW1" s="103" t="s">
        <v>7</v>
      </c>
      <c r="HX1" s="103"/>
      <c r="HY1" s="103"/>
      <c r="HZ1" s="103"/>
      <c r="IA1" s="103" t="s">
        <v>7</v>
      </c>
      <c r="IB1" s="103"/>
      <c r="IC1" s="103"/>
      <c r="ID1" s="103"/>
      <c r="IE1" s="103" t="s">
        <v>7</v>
      </c>
      <c r="IF1" s="103"/>
      <c r="IG1" s="103"/>
      <c r="IH1" s="103"/>
      <c r="II1" s="103" t="s">
        <v>7</v>
      </c>
      <c r="IJ1" s="103"/>
      <c r="IK1" s="103"/>
      <c r="IL1" s="103"/>
    </row>
    <row r="2" spans="1:246" ht="15.45" customHeight="1" x14ac:dyDescent="0.3">
      <c r="A2" s="127"/>
      <c r="B2" s="127"/>
      <c r="C2" s="118" t="s">
        <v>138</v>
      </c>
      <c r="D2" s="118"/>
      <c r="E2" s="23"/>
      <c r="F2" s="23"/>
      <c r="G2" s="22"/>
      <c r="H2" s="23"/>
      <c r="I2" s="23"/>
      <c r="J2" s="23"/>
      <c r="K2" s="22"/>
      <c r="L2" s="23"/>
      <c r="M2" s="23"/>
      <c r="N2" s="23"/>
      <c r="O2" s="22"/>
      <c r="P2" s="23"/>
      <c r="Q2" s="23"/>
      <c r="R2" s="23"/>
      <c r="S2" s="109"/>
      <c r="T2" s="110"/>
      <c r="U2" s="110"/>
      <c r="V2" s="110"/>
      <c r="W2" s="109"/>
      <c r="X2" s="110"/>
      <c r="Y2" s="110"/>
      <c r="Z2" s="110"/>
      <c r="AA2" s="109"/>
      <c r="AB2" s="110"/>
      <c r="AC2" s="110"/>
      <c r="AD2" s="110"/>
      <c r="AE2" s="109"/>
      <c r="AF2" s="110"/>
      <c r="AG2" s="110"/>
      <c r="AH2" s="110"/>
      <c r="AI2" s="109"/>
      <c r="AJ2" s="110"/>
      <c r="AK2" s="110"/>
      <c r="AL2" s="110"/>
      <c r="AM2" s="109"/>
      <c r="AN2" s="110"/>
      <c r="AO2" s="110"/>
      <c r="AP2" s="110"/>
      <c r="AQ2" s="109"/>
      <c r="AR2" s="110"/>
      <c r="AS2" s="110"/>
      <c r="AT2" s="110"/>
      <c r="AU2" s="109"/>
      <c r="AV2" s="110"/>
      <c r="AW2" s="110"/>
      <c r="AX2" s="110"/>
      <c r="AY2" s="109"/>
      <c r="AZ2" s="110"/>
      <c r="BA2" s="110"/>
      <c r="BB2" s="110"/>
      <c r="BC2" s="109"/>
      <c r="BD2" s="110"/>
      <c r="BE2" s="110"/>
      <c r="BF2" s="110"/>
      <c r="BG2" s="109"/>
      <c r="BH2" s="110"/>
      <c r="BI2" s="110"/>
      <c r="BJ2" s="110"/>
      <c r="BK2" s="109"/>
      <c r="BL2" s="110"/>
      <c r="BM2" s="110"/>
      <c r="BN2" s="110"/>
      <c r="BO2" s="109"/>
      <c r="BP2" s="110"/>
      <c r="BQ2" s="110"/>
      <c r="BR2" s="110"/>
      <c r="BS2" s="109"/>
      <c r="BT2" s="110"/>
      <c r="BU2" s="110"/>
      <c r="BV2" s="110"/>
      <c r="BW2" s="109"/>
      <c r="BX2" s="110"/>
      <c r="BY2" s="110"/>
      <c r="BZ2" s="110"/>
      <c r="CA2" s="109"/>
      <c r="CB2" s="110"/>
      <c r="CC2" s="110"/>
      <c r="CD2" s="110"/>
      <c r="CE2" s="109"/>
      <c r="CF2" s="110"/>
      <c r="CG2" s="110"/>
      <c r="CH2" s="110"/>
      <c r="CI2" s="109"/>
      <c r="CJ2" s="110"/>
      <c r="CK2" s="110"/>
      <c r="CL2" s="110"/>
      <c r="CM2" s="109"/>
      <c r="CN2" s="110"/>
      <c r="CO2" s="110"/>
      <c r="CP2" s="110"/>
      <c r="CQ2" s="107"/>
      <c r="CR2" s="108"/>
      <c r="CS2" s="108"/>
      <c r="CT2" s="108"/>
      <c r="CU2" s="107"/>
      <c r="CV2" s="108"/>
      <c r="CW2" s="108"/>
      <c r="CX2" s="108"/>
      <c r="CY2" s="107"/>
      <c r="CZ2" s="108"/>
      <c r="DA2" s="108"/>
      <c r="DB2" s="108"/>
      <c r="DC2" s="107"/>
      <c r="DD2" s="108"/>
      <c r="DE2" s="108"/>
      <c r="DF2" s="108"/>
      <c r="DG2" s="107"/>
      <c r="DH2" s="108"/>
      <c r="DI2" s="108"/>
      <c r="DJ2" s="108"/>
      <c r="DK2" s="107"/>
      <c r="DL2" s="108"/>
      <c r="DM2" s="108"/>
      <c r="DN2" s="108"/>
      <c r="DO2" s="107"/>
      <c r="DP2" s="108"/>
      <c r="DQ2" s="108"/>
      <c r="DR2" s="108"/>
      <c r="DS2" s="107"/>
      <c r="DT2" s="108"/>
      <c r="DU2" s="108"/>
      <c r="DV2" s="108"/>
      <c r="DW2" s="107"/>
      <c r="DX2" s="108"/>
      <c r="DY2" s="108"/>
      <c r="DZ2" s="108"/>
      <c r="EA2" s="104" t="s">
        <v>8</v>
      </c>
      <c r="EB2" s="105"/>
      <c r="EC2" s="105"/>
      <c r="ED2" s="105"/>
      <c r="EE2" s="104" t="s">
        <v>8</v>
      </c>
      <c r="EF2" s="105"/>
      <c r="EG2" s="105"/>
      <c r="EH2" s="105"/>
      <c r="EI2" s="104" t="s">
        <v>8</v>
      </c>
      <c r="EJ2" s="105"/>
      <c r="EK2" s="105"/>
      <c r="EL2" s="105"/>
      <c r="EM2" s="104" t="s">
        <v>8</v>
      </c>
      <c r="EN2" s="105"/>
      <c r="EO2" s="105"/>
      <c r="EP2" s="105"/>
      <c r="EQ2" s="104" t="s">
        <v>8</v>
      </c>
      <c r="ER2" s="105"/>
      <c r="ES2" s="105"/>
      <c r="ET2" s="105"/>
      <c r="EU2" s="104" t="s">
        <v>8</v>
      </c>
      <c r="EV2" s="105"/>
      <c r="EW2" s="105"/>
      <c r="EX2" s="105"/>
      <c r="EY2" s="104" t="s">
        <v>8</v>
      </c>
      <c r="EZ2" s="105"/>
      <c r="FA2" s="105"/>
      <c r="FB2" s="105"/>
      <c r="FC2" s="104" t="s">
        <v>8</v>
      </c>
      <c r="FD2" s="105"/>
      <c r="FE2" s="105"/>
      <c r="FF2" s="105"/>
      <c r="FG2" s="104" t="s">
        <v>8</v>
      </c>
      <c r="FH2" s="105"/>
      <c r="FI2" s="105"/>
      <c r="FJ2" s="105"/>
      <c r="FK2" s="104" t="s">
        <v>8</v>
      </c>
      <c r="FL2" s="105"/>
      <c r="FM2" s="105"/>
      <c r="FN2" s="105"/>
      <c r="FO2" s="104" t="s">
        <v>8</v>
      </c>
      <c r="FP2" s="105"/>
      <c r="FQ2" s="105"/>
      <c r="FR2" s="105"/>
      <c r="FS2" s="104" t="s">
        <v>8</v>
      </c>
      <c r="FT2" s="105"/>
      <c r="FU2" s="105"/>
      <c r="FV2" s="105"/>
      <c r="FW2" s="104" t="s">
        <v>8</v>
      </c>
      <c r="FX2" s="105"/>
      <c r="FY2" s="105"/>
      <c r="FZ2" s="105"/>
      <c r="GA2" s="104" t="s">
        <v>8</v>
      </c>
      <c r="GB2" s="105"/>
      <c r="GC2" s="105"/>
      <c r="GD2" s="105"/>
      <c r="GE2" s="104" t="s">
        <v>8</v>
      </c>
      <c r="GF2" s="105"/>
      <c r="GG2" s="105"/>
      <c r="GH2" s="105"/>
      <c r="GI2" s="104" t="s">
        <v>8</v>
      </c>
      <c r="GJ2" s="105"/>
      <c r="GK2" s="105"/>
      <c r="GL2" s="105"/>
      <c r="GM2" s="104" t="s">
        <v>8</v>
      </c>
      <c r="GN2" s="105"/>
      <c r="GO2" s="105"/>
      <c r="GP2" s="105"/>
      <c r="GQ2" s="104" t="s">
        <v>8</v>
      </c>
      <c r="GR2" s="105"/>
      <c r="GS2" s="105"/>
      <c r="GT2" s="105"/>
      <c r="GU2" s="104" t="s">
        <v>8</v>
      </c>
      <c r="GV2" s="105"/>
      <c r="GW2" s="105"/>
      <c r="GX2" s="105"/>
      <c r="GY2" s="104" t="s">
        <v>8</v>
      </c>
      <c r="GZ2" s="105"/>
      <c r="HA2" s="105"/>
      <c r="HB2" s="105"/>
      <c r="HC2" s="104" t="s">
        <v>8</v>
      </c>
      <c r="HD2" s="105"/>
      <c r="HE2" s="105"/>
      <c r="HF2" s="105"/>
      <c r="HG2" s="104" t="s">
        <v>8</v>
      </c>
      <c r="HH2" s="105"/>
      <c r="HI2" s="105"/>
      <c r="HJ2" s="105"/>
      <c r="HK2" s="104" t="s">
        <v>8</v>
      </c>
      <c r="HL2" s="105"/>
      <c r="HM2" s="105"/>
      <c r="HN2" s="105"/>
      <c r="HO2" s="104" t="s">
        <v>8</v>
      </c>
      <c r="HP2" s="105"/>
      <c r="HQ2" s="105"/>
      <c r="HR2" s="105"/>
      <c r="HS2" s="104" t="s">
        <v>8</v>
      </c>
      <c r="HT2" s="105"/>
      <c r="HU2" s="105"/>
      <c r="HV2" s="105"/>
      <c r="HW2" s="104" t="s">
        <v>8</v>
      </c>
      <c r="HX2" s="105"/>
      <c r="HY2" s="105"/>
      <c r="HZ2" s="105"/>
      <c r="IA2" s="104" t="s">
        <v>8</v>
      </c>
      <c r="IB2" s="105"/>
      <c r="IC2" s="105"/>
      <c r="ID2" s="105"/>
      <c r="IE2" s="104" t="s">
        <v>8</v>
      </c>
      <c r="IF2" s="105"/>
      <c r="IG2" s="105"/>
      <c r="IH2" s="105"/>
      <c r="II2" s="104" t="s">
        <v>8</v>
      </c>
      <c r="IJ2" s="105"/>
      <c r="IK2" s="105"/>
      <c r="IL2" s="105"/>
    </row>
    <row r="3" spans="1:246" ht="15.45" customHeight="1" x14ac:dyDescent="0.3">
      <c r="A3" s="127"/>
      <c r="B3" s="127"/>
      <c r="C3" s="118" t="s">
        <v>146</v>
      </c>
      <c r="D3" s="118"/>
      <c r="E3" s="23"/>
      <c r="F3" s="23"/>
      <c r="G3" s="22"/>
      <c r="H3" s="23"/>
      <c r="I3" s="23"/>
      <c r="J3" s="23"/>
      <c r="K3" s="22"/>
      <c r="L3" s="23"/>
      <c r="M3" s="23"/>
      <c r="N3" s="23"/>
      <c r="O3" s="22"/>
      <c r="P3" s="23"/>
      <c r="Q3" s="23"/>
      <c r="R3" s="23"/>
      <c r="S3" s="92"/>
      <c r="T3" s="93"/>
      <c r="U3" s="93"/>
      <c r="V3" s="93"/>
      <c r="W3" s="92"/>
      <c r="X3" s="93"/>
      <c r="Y3" s="93"/>
      <c r="Z3" s="93"/>
      <c r="AA3" s="92"/>
      <c r="AB3" s="93"/>
      <c r="AC3" s="93"/>
      <c r="AD3" s="93"/>
      <c r="AE3" s="92"/>
      <c r="AF3" s="93"/>
      <c r="AG3" s="93"/>
      <c r="AH3" s="93"/>
      <c r="AI3" s="92"/>
      <c r="AJ3" s="93"/>
      <c r="AK3" s="93"/>
      <c r="AL3" s="93"/>
      <c r="AM3" s="92"/>
      <c r="AN3" s="93"/>
      <c r="AO3" s="93"/>
      <c r="AP3" s="93"/>
      <c r="AQ3" s="92"/>
      <c r="AR3" s="93"/>
      <c r="AS3" s="93"/>
      <c r="AT3" s="93"/>
      <c r="AU3" s="92"/>
      <c r="AV3" s="93"/>
      <c r="AW3" s="93"/>
      <c r="AX3" s="93"/>
      <c r="AY3" s="92"/>
      <c r="AZ3" s="93"/>
      <c r="BA3" s="93"/>
      <c r="BB3" s="93"/>
      <c r="BC3" s="92"/>
      <c r="BD3" s="93"/>
      <c r="BE3" s="93"/>
      <c r="BF3" s="93"/>
      <c r="BG3" s="92"/>
      <c r="BH3" s="93"/>
      <c r="BI3" s="93"/>
      <c r="BJ3" s="93"/>
      <c r="BK3" s="92"/>
      <c r="BL3" s="93"/>
      <c r="BM3" s="93"/>
      <c r="BN3" s="93"/>
      <c r="BO3" s="92"/>
      <c r="BP3" s="93"/>
      <c r="BQ3" s="93"/>
      <c r="BR3" s="93"/>
      <c r="BS3" s="92"/>
      <c r="BT3" s="93"/>
      <c r="BU3" s="93"/>
      <c r="BV3" s="93"/>
      <c r="BW3" s="92"/>
      <c r="BX3" s="93"/>
      <c r="BY3" s="93"/>
      <c r="BZ3" s="93"/>
      <c r="CA3" s="92"/>
      <c r="CB3" s="93"/>
      <c r="CC3" s="93"/>
      <c r="CD3" s="93"/>
      <c r="CE3" s="92"/>
      <c r="CF3" s="93"/>
      <c r="CG3" s="93"/>
      <c r="CH3" s="93"/>
      <c r="CI3" s="92"/>
      <c r="CJ3" s="93"/>
      <c r="CK3" s="93"/>
      <c r="CL3" s="93"/>
      <c r="CM3" s="92"/>
      <c r="CN3" s="93"/>
      <c r="CO3" s="93"/>
      <c r="CP3" s="93"/>
      <c r="CQ3" s="94"/>
      <c r="CR3" s="95"/>
      <c r="CS3" s="95"/>
      <c r="CT3" s="95"/>
      <c r="CU3" s="94"/>
      <c r="CV3" s="95"/>
      <c r="CW3" s="95"/>
      <c r="CX3" s="95"/>
      <c r="CY3" s="94"/>
      <c r="CZ3" s="95"/>
      <c r="DA3" s="95"/>
      <c r="DB3" s="95"/>
      <c r="DC3" s="94"/>
      <c r="DD3" s="95"/>
      <c r="DE3" s="95"/>
      <c r="DF3" s="95"/>
      <c r="DG3" s="94"/>
      <c r="DH3" s="95"/>
      <c r="DI3" s="95"/>
      <c r="DJ3" s="95"/>
      <c r="DK3" s="94"/>
      <c r="DL3" s="95"/>
      <c r="DM3" s="95"/>
      <c r="DN3" s="95"/>
      <c r="DO3" s="94"/>
      <c r="DP3" s="95"/>
      <c r="DQ3" s="95"/>
      <c r="DR3" s="95"/>
      <c r="DS3" s="94"/>
      <c r="DT3" s="95"/>
      <c r="DU3" s="95"/>
      <c r="DV3" s="95"/>
      <c r="DW3" s="94"/>
      <c r="DX3" s="95"/>
      <c r="DY3" s="95"/>
      <c r="DZ3" s="95"/>
      <c r="EA3" s="94"/>
      <c r="EB3" s="95"/>
      <c r="EC3" s="95"/>
      <c r="ED3" s="95"/>
      <c r="EE3" s="94"/>
      <c r="EF3" s="95"/>
      <c r="EG3" s="95"/>
      <c r="EH3" s="95"/>
      <c r="EI3" s="94"/>
      <c r="EJ3" s="95"/>
      <c r="EK3" s="95"/>
      <c r="EL3" s="95"/>
      <c r="EM3" s="94"/>
      <c r="EN3" s="95"/>
      <c r="EO3" s="95"/>
      <c r="EP3" s="95"/>
      <c r="EQ3" s="94"/>
      <c r="ER3" s="95"/>
      <c r="ES3" s="95"/>
      <c r="ET3" s="95"/>
      <c r="EU3" s="94"/>
      <c r="EV3" s="95"/>
      <c r="EW3" s="95"/>
      <c r="EX3" s="95"/>
      <c r="EY3" s="94"/>
      <c r="EZ3" s="95"/>
      <c r="FA3" s="95"/>
      <c r="FB3" s="95"/>
      <c r="FC3" s="94"/>
      <c r="FD3" s="95"/>
      <c r="FE3" s="95"/>
      <c r="FF3" s="95"/>
      <c r="FG3" s="94"/>
      <c r="FH3" s="95"/>
      <c r="FI3" s="95"/>
      <c r="FJ3" s="95"/>
      <c r="FK3" s="94"/>
      <c r="FL3" s="95"/>
      <c r="FM3" s="95"/>
      <c r="FN3" s="95"/>
      <c r="FO3" s="94"/>
      <c r="FP3" s="95"/>
      <c r="FQ3" s="95"/>
      <c r="FR3" s="95"/>
      <c r="FS3" s="94"/>
      <c r="FT3" s="95"/>
      <c r="FU3" s="95"/>
      <c r="FV3" s="95"/>
      <c r="FW3" s="94"/>
      <c r="FX3" s="95"/>
      <c r="FY3" s="95"/>
      <c r="FZ3" s="95"/>
      <c r="GA3" s="94"/>
      <c r="GB3" s="95"/>
      <c r="GC3" s="95"/>
      <c r="GD3" s="95"/>
      <c r="GE3" s="94"/>
      <c r="GF3" s="95"/>
      <c r="GG3" s="95"/>
      <c r="GH3" s="95"/>
      <c r="GI3" s="94"/>
      <c r="GJ3" s="95"/>
      <c r="GK3" s="95"/>
      <c r="GL3" s="95"/>
      <c r="GM3" s="94"/>
      <c r="GN3" s="95"/>
      <c r="GO3" s="95"/>
      <c r="GP3" s="95"/>
      <c r="GQ3" s="94"/>
      <c r="GR3" s="95"/>
      <c r="GS3" s="95"/>
      <c r="GT3" s="95"/>
      <c r="GU3" s="94"/>
      <c r="GV3" s="95"/>
      <c r="GW3" s="95"/>
      <c r="GX3" s="95"/>
      <c r="GY3" s="94"/>
      <c r="GZ3" s="95"/>
      <c r="HA3" s="95"/>
      <c r="HB3" s="95"/>
      <c r="HC3" s="94"/>
      <c r="HD3" s="95"/>
      <c r="HE3" s="95"/>
      <c r="HF3" s="95"/>
      <c r="HG3" s="94"/>
      <c r="HH3" s="95"/>
      <c r="HI3" s="95"/>
      <c r="HJ3" s="95"/>
      <c r="HK3" s="94"/>
      <c r="HL3" s="95"/>
      <c r="HM3" s="95"/>
      <c r="HN3" s="95"/>
      <c r="HO3" s="94"/>
      <c r="HP3" s="95"/>
      <c r="HQ3" s="95"/>
      <c r="HR3" s="95"/>
      <c r="HS3" s="94"/>
      <c r="HT3" s="95"/>
      <c r="HU3" s="95"/>
      <c r="HV3" s="95"/>
      <c r="HW3" s="94"/>
      <c r="HX3" s="95"/>
      <c r="HY3" s="95"/>
      <c r="HZ3" s="95"/>
      <c r="IA3" s="94"/>
      <c r="IB3" s="95"/>
      <c r="IC3" s="95"/>
      <c r="ID3" s="95"/>
      <c r="IE3" s="94"/>
      <c r="IF3" s="95"/>
      <c r="IG3" s="95"/>
      <c r="IH3" s="95"/>
      <c r="II3" s="94"/>
      <c r="IJ3" s="95"/>
      <c r="IK3" s="95"/>
      <c r="IL3" s="95"/>
    </row>
    <row r="4" spans="1:246" ht="15.45" customHeight="1" x14ac:dyDescent="0.3">
      <c r="A4" s="127"/>
      <c r="B4" s="127"/>
      <c r="C4" s="118" t="s">
        <v>139</v>
      </c>
      <c r="D4" s="118"/>
      <c r="E4" s="23"/>
      <c r="F4" s="23"/>
      <c r="G4" s="22"/>
      <c r="H4" s="23"/>
      <c r="I4" s="23"/>
      <c r="J4" s="23"/>
      <c r="K4" s="22"/>
      <c r="L4" s="23"/>
      <c r="M4" s="23"/>
      <c r="N4" s="23"/>
      <c r="O4" s="22"/>
      <c r="P4" s="23"/>
      <c r="Q4" s="23"/>
      <c r="R4" s="23"/>
      <c r="S4" s="92"/>
      <c r="T4" s="93"/>
      <c r="U4" s="93"/>
      <c r="V4" s="93"/>
      <c r="W4" s="92"/>
      <c r="X4" s="93"/>
      <c r="Y4" s="93"/>
      <c r="Z4" s="93"/>
      <c r="AA4" s="92"/>
      <c r="AB4" s="93"/>
      <c r="AC4" s="93"/>
      <c r="AD4" s="93"/>
      <c r="AE4" s="92"/>
      <c r="AF4" s="93"/>
      <c r="AG4" s="93"/>
      <c r="AH4" s="93"/>
      <c r="AI4" s="92"/>
      <c r="AJ4" s="93"/>
      <c r="AK4" s="93"/>
      <c r="AL4" s="93"/>
      <c r="AM4" s="92"/>
      <c r="AN4" s="93"/>
      <c r="AO4" s="93"/>
      <c r="AP4" s="93"/>
      <c r="AQ4" s="92"/>
      <c r="AR4" s="93"/>
      <c r="AS4" s="93"/>
      <c r="AT4" s="93"/>
      <c r="AU4" s="92"/>
      <c r="AV4" s="93"/>
      <c r="AW4" s="93"/>
      <c r="AX4" s="93"/>
      <c r="AY4" s="92"/>
      <c r="AZ4" s="93"/>
      <c r="BA4" s="93"/>
      <c r="BB4" s="93"/>
      <c r="BC4" s="92"/>
      <c r="BD4" s="93"/>
      <c r="BE4" s="93"/>
      <c r="BF4" s="93"/>
      <c r="BG4" s="92"/>
      <c r="BH4" s="93"/>
      <c r="BI4" s="93"/>
      <c r="BJ4" s="93"/>
      <c r="BK4" s="92"/>
      <c r="BL4" s="93"/>
      <c r="BM4" s="93"/>
      <c r="BN4" s="93"/>
      <c r="BO4" s="92"/>
      <c r="BP4" s="93"/>
      <c r="BQ4" s="93"/>
      <c r="BR4" s="93"/>
      <c r="BS4" s="92"/>
      <c r="BT4" s="93"/>
      <c r="BU4" s="93"/>
      <c r="BV4" s="93"/>
      <c r="BW4" s="92"/>
      <c r="BX4" s="93"/>
      <c r="BY4" s="93"/>
      <c r="BZ4" s="93"/>
      <c r="CA4" s="92"/>
      <c r="CB4" s="93"/>
      <c r="CC4" s="93"/>
      <c r="CD4" s="93"/>
      <c r="CE4" s="92"/>
      <c r="CF4" s="93"/>
      <c r="CG4" s="93"/>
      <c r="CH4" s="93"/>
      <c r="CI4" s="92"/>
      <c r="CJ4" s="93"/>
      <c r="CK4" s="93"/>
      <c r="CL4" s="93"/>
      <c r="CM4" s="92"/>
      <c r="CN4" s="93"/>
      <c r="CO4" s="93"/>
      <c r="CP4" s="93"/>
      <c r="CQ4" s="94"/>
      <c r="CR4" s="95"/>
      <c r="CS4" s="95"/>
      <c r="CT4" s="95"/>
      <c r="CU4" s="94"/>
      <c r="CV4" s="95"/>
      <c r="CW4" s="95"/>
      <c r="CX4" s="95"/>
      <c r="CY4" s="94"/>
      <c r="CZ4" s="95"/>
      <c r="DA4" s="95"/>
      <c r="DB4" s="95"/>
      <c r="DC4" s="94"/>
      <c r="DD4" s="95"/>
      <c r="DE4" s="95"/>
      <c r="DF4" s="95"/>
      <c r="DG4" s="94"/>
      <c r="DH4" s="95"/>
      <c r="DI4" s="95"/>
      <c r="DJ4" s="95"/>
      <c r="DK4" s="94"/>
      <c r="DL4" s="95"/>
      <c r="DM4" s="95"/>
      <c r="DN4" s="95"/>
      <c r="DO4" s="94"/>
      <c r="DP4" s="95"/>
      <c r="DQ4" s="95"/>
      <c r="DR4" s="95"/>
      <c r="DS4" s="94"/>
      <c r="DT4" s="95"/>
      <c r="DU4" s="95"/>
      <c r="DV4" s="95"/>
      <c r="DW4" s="94"/>
      <c r="DX4" s="95"/>
      <c r="DY4" s="95"/>
      <c r="DZ4" s="95"/>
      <c r="EA4" s="94"/>
      <c r="EB4" s="95"/>
      <c r="EC4" s="95"/>
      <c r="ED4" s="95"/>
      <c r="EE4" s="94"/>
      <c r="EF4" s="95"/>
      <c r="EG4" s="95"/>
      <c r="EH4" s="95"/>
      <c r="EI4" s="94"/>
      <c r="EJ4" s="95"/>
      <c r="EK4" s="95"/>
      <c r="EL4" s="95"/>
      <c r="EM4" s="94"/>
      <c r="EN4" s="95"/>
      <c r="EO4" s="95"/>
      <c r="EP4" s="95"/>
      <c r="EQ4" s="94"/>
      <c r="ER4" s="95"/>
      <c r="ES4" s="95"/>
      <c r="ET4" s="95"/>
      <c r="EU4" s="94"/>
      <c r="EV4" s="95"/>
      <c r="EW4" s="95"/>
      <c r="EX4" s="95"/>
      <c r="EY4" s="94"/>
      <c r="EZ4" s="95"/>
      <c r="FA4" s="95"/>
      <c r="FB4" s="95"/>
      <c r="FC4" s="94"/>
      <c r="FD4" s="95"/>
      <c r="FE4" s="95"/>
      <c r="FF4" s="95"/>
      <c r="FG4" s="94"/>
      <c r="FH4" s="95"/>
      <c r="FI4" s="95"/>
      <c r="FJ4" s="95"/>
      <c r="FK4" s="94"/>
      <c r="FL4" s="95"/>
      <c r="FM4" s="95"/>
      <c r="FN4" s="95"/>
      <c r="FO4" s="94"/>
      <c r="FP4" s="95"/>
      <c r="FQ4" s="95"/>
      <c r="FR4" s="95"/>
      <c r="FS4" s="94"/>
      <c r="FT4" s="95"/>
      <c r="FU4" s="95"/>
      <c r="FV4" s="95"/>
      <c r="FW4" s="94"/>
      <c r="FX4" s="95"/>
      <c r="FY4" s="95"/>
      <c r="FZ4" s="95"/>
      <c r="GA4" s="94"/>
      <c r="GB4" s="95"/>
      <c r="GC4" s="95"/>
      <c r="GD4" s="95"/>
      <c r="GE4" s="94"/>
      <c r="GF4" s="95"/>
      <c r="GG4" s="95"/>
      <c r="GH4" s="95"/>
      <c r="GI4" s="94"/>
      <c r="GJ4" s="95"/>
      <c r="GK4" s="95"/>
      <c r="GL4" s="95"/>
      <c r="GM4" s="94"/>
      <c r="GN4" s="95"/>
      <c r="GO4" s="95"/>
      <c r="GP4" s="95"/>
      <c r="GQ4" s="94"/>
      <c r="GR4" s="95"/>
      <c r="GS4" s="95"/>
      <c r="GT4" s="95"/>
      <c r="GU4" s="94"/>
      <c r="GV4" s="95"/>
      <c r="GW4" s="95"/>
      <c r="GX4" s="95"/>
      <c r="GY4" s="94"/>
      <c r="GZ4" s="95"/>
      <c r="HA4" s="95"/>
      <c r="HB4" s="95"/>
      <c r="HC4" s="94"/>
      <c r="HD4" s="95"/>
      <c r="HE4" s="95"/>
      <c r="HF4" s="95"/>
      <c r="HG4" s="94"/>
      <c r="HH4" s="95"/>
      <c r="HI4" s="95"/>
      <c r="HJ4" s="95"/>
      <c r="HK4" s="94"/>
      <c r="HL4" s="95"/>
      <c r="HM4" s="95"/>
      <c r="HN4" s="95"/>
      <c r="HO4" s="94"/>
      <c r="HP4" s="95"/>
      <c r="HQ4" s="95"/>
      <c r="HR4" s="95"/>
      <c r="HS4" s="94"/>
      <c r="HT4" s="95"/>
      <c r="HU4" s="95"/>
      <c r="HV4" s="95"/>
      <c r="HW4" s="94"/>
      <c r="HX4" s="95"/>
      <c r="HY4" s="95"/>
      <c r="HZ4" s="95"/>
      <c r="IA4" s="94"/>
      <c r="IB4" s="95"/>
      <c r="IC4" s="95"/>
      <c r="ID4" s="95"/>
      <c r="IE4" s="94"/>
      <c r="IF4" s="95"/>
      <c r="IG4" s="95"/>
      <c r="IH4" s="95"/>
      <c r="II4" s="94"/>
      <c r="IJ4" s="95"/>
      <c r="IK4" s="95"/>
      <c r="IL4" s="95"/>
    </row>
    <row r="5" spans="1:246" ht="15.45" customHeight="1" x14ac:dyDescent="0.3">
      <c r="A5" s="127"/>
      <c r="B5" s="127"/>
      <c r="C5" s="128"/>
      <c r="D5" s="128"/>
      <c r="E5" s="23"/>
      <c r="F5" s="23"/>
      <c r="G5" s="22"/>
      <c r="H5" s="23"/>
      <c r="I5" s="23"/>
      <c r="J5" s="23"/>
      <c r="K5" s="22"/>
      <c r="L5" s="23"/>
      <c r="M5" s="23"/>
      <c r="N5" s="23"/>
      <c r="O5" s="22"/>
      <c r="P5" s="23"/>
      <c r="Q5" s="23"/>
      <c r="R5" s="23"/>
      <c r="S5" s="92"/>
      <c r="T5" s="93"/>
      <c r="U5" s="93"/>
      <c r="V5" s="93"/>
      <c r="W5" s="92"/>
      <c r="X5" s="93"/>
      <c r="Y5" s="93"/>
      <c r="Z5" s="93"/>
      <c r="AA5" s="92"/>
      <c r="AB5" s="93"/>
      <c r="AC5" s="93"/>
      <c r="AD5" s="93"/>
      <c r="AE5" s="92"/>
      <c r="AF5" s="93"/>
      <c r="AG5" s="93"/>
      <c r="AH5" s="93"/>
      <c r="AI5" s="92"/>
      <c r="AJ5" s="93"/>
      <c r="AK5" s="93"/>
      <c r="AL5" s="93"/>
      <c r="AM5" s="92"/>
      <c r="AN5" s="93"/>
      <c r="AO5" s="93"/>
      <c r="AP5" s="93"/>
      <c r="AQ5" s="92"/>
      <c r="AR5" s="93"/>
      <c r="AS5" s="93"/>
      <c r="AT5" s="93"/>
      <c r="AU5" s="92"/>
      <c r="AV5" s="93"/>
      <c r="AW5" s="93"/>
      <c r="AX5" s="93"/>
      <c r="AY5" s="92"/>
      <c r="AZ5" s="93"/>
      <c r="BA5" s="93"/>
      <c r="BB5" s="93"/>
      <c r="BC5" s="92"/>
      <c r="BD5" s="93"/>
      <c r="BE5" s="93"/>
      <c r="BF5" s="93"/>
      <c r="BG5" s="92"/>
      <c r="BH5" s="93"/>
      <c r="BI5" s="93"/>
      <c r="BJ5" s="93"/>
      <c r="BK5" s="92"/>
      <c r="BL5" s="93"/>
      <c r="BM5" s="93"/>
      <c r="BN5" s="93"/>
      <c r="BO5" s="92"/>
      <c r="BP5" s="93"/>
      <c r="BQ5" s="93"/>
      <c r="BR5" s="93"/>
      <c r="BS5" s="92"/>
      <c r="BT5" s="93"/>
      <c r="BU5" s="93"/>
      <c r="BV5" s="93"/>
      <c r="BW5" s="92"/>
      <c r="BX5" s="93"/>
      <c r="BY5" s="93"/>
      <c r="BZ5" s="93"/>
      <c r="CA5" s="92"/>
      <c r="CB5" s="93"/>
      <c r="CC5" s="93"/>
      <c r="CD5" s="93"/>
      <c r="CE5" s="92"/>
      <c r="CF5" s="93"/>
      <c r="CG5" s="93"/>
      <c r="CH5" s="93"/>
      <c r="CI5" s="92"/>
      <c r="CJ5" s="93"/>
      <c r="CK5" s="93"/>
      <c r="CL5" s="93"/>
      <c r="CM5" s="92"/>
      <c r="CN5" s="93"/>
      <c r="CO5" s="93"/>
      <c r="CP5" s="93"/>
      <c r="CQ5" s="94"/>
      <c r="CR5" s="95"/>
      <c r="CS5" s="95"/>
      <c r="CT5" s="95"/>
      <c r="CU5" s="94"/>
      <c r="CV5" s="95"/>
      <c r="CW5" s="95"/>
      <c r="CX5" s="95"/>
      <c r="CY5" s="94"/>
      <c r="CZ5" s="95"/>
      <c r="DA5" s="95"/>
      <c r="DB5" s="95"/>
      <c r="DC5" s="94"/>
      <c r="DD5" s="95"/>
      <c r="DE5" s="95"/>
      <c r="DF5" s="95"/>
      <c r="DG5" s="94"/>
      <c r="DH5" s="95"/>
      <c r="DI5" s="95"/>
      <c r="DJ5" s="95"/>
      <c r="DK5" s="94"/>
      <c r="DL5" s="95"/>
      <c r="DM5" s="95"/>
      <c r="DN5" s="95"/>
      <c r="DO5" s="94"/>
      <c r="DP5" s="95"/>
      <c r="DQ5" s="95"/>
      <c r="DR5" s="95"/>
      <c r="DS5" s="94"/>
      <c r="DT5" s="95"/>
      <c r="DU5" s="95"/>
      <c r="DV5" s="95"/>
      <c r="DW5" s="94"/>
      <c r="DX5" s="95"/>
      <c r="DY5" s="95"/>
      <c r="DZ5" s="95"/>
      <c r="EA5" s="94"/>
      <c r="EB5" s="95"/>
      <c r="EC5" s="95"/>
      <c r="ED5" s="95"/>
      <c r="EE5" s="94"/>
      <c r="EF5" s="95"/>
      <c r="EG5" s="95"/>
      <c r="EH5" s="95"/>
      <c r="EI5" s="94"/>
      <c r="EJ5" s="95"/>
      <c r="EK5" s="95"/>
      <c r="EL5" s="95"/>
      <c r="EM5" s="94"/>
      <c r="EN5" s="95"/>
      <c r="EO5" s="95"/>
      <c r="EP5" s="95"/>
      <c r="EQ5" s="94"/>
      <c r="ER5" s="95"/>
      <c r="ES5" s="95"/>
      <c r="ET5" s="95"/>
      <c r="EU5" s="94"/>
      <c r="EV5" s="95"/>
      <c r="EW5" s="95"/>
      <c r="EX5" s="95"/>
      <c r="EY5" s="94"/>
      <c r="EZ5" s="95"/>
      <c r="FA5" s="95"/>
      <c r="FB5" s="95"/>
      <c r="FC5" s="94"/>
      <c r="FD5" s="95"/>
      <c r="FE5" s="95"/>
      <c r="FF5" s="95"/>
      <c r="FG5" s="94"/>
      <c r="FH5" s="95"/>
      <c r="FI5" s="95"/>
      <c r="FJ5" s="95"/>
      <c r="FK5" s="94"/>
      <c r="FL5" s="95"/>
      <c r="FM5" s="95"/>
      <c r="FN5" s="95"/>
      <c r="FO5" s="94"/>
      <c r="FP5" s="95"/>
      <c r="FQ5" s="95"/>
      <c r="FR5" s="95"/>
      <c r="FS5" s="94"/>
      <c r="FT5" s="95"/>
      <c r="FU5" s="95"/>
      <c r="FV5" s="95"/>
      <c r="FW5" s="94"/>
      <c r="FX5" s="95"/>
      <c r="FY5" s="95"/>
      <c r="FZ5" s="95"/>
      <c r="GA5" s="94"/>
      <c r="GB5" s="95"/>
      <c r="GC5" s="95"/>
      <c r="GD5" s="95"/>
      <c r="GE5" s="94"/>
      <c r="GF5" s="95"/>
      <c r="GG5" s="95"/>
      <c r="GH5" s="95"/>
      <c r="GI5" s="94"/>
      <c r="GJ5" s="95"/>
      <c r="GK5" s="95"/>
      <c r="GL5" s="95"/>
      <c r="GM5" s="94"/>
      <c r="GN5" s="95"/>
      <c r="GO5" s="95"/>
      <c r="GP5" s="95"/>
      <c r="GQ5" s="94"/>
      <c r="GR5" s="95"/>
      <c r="GS5" s="95"/>
      <c r="GT5" s="95"/>
      <c r="GU5" s="94"/>
      <c r="GV5" s="95"/>
      <c r="GW5" s="95"/>
      <c r="GX5" s="95"/>
      <c r="GY5" s="94"/>
      <c r="GZ5" s="95"/>
      <c r="HA5" s="95"/>
      <c r="HB5" s="95"/>
      <c r="HC5" s="94"/>
      <c r="HD5" s="95"/>
      <c r="HE5" s="95"/>
      <c r="HF5" s="95"/>
      <c r="HG5" s="94"/>
      <c r="HH5" s="95"/>
      <c r="HI5" s="95"/>
      <c r="HJ5" s="95"/>
      <c r="HK5" s="94"/>
      <c r="HL5" s="95"/>
      <c r="HM5" s="95"/>
      <c r="HN5" s="95"/>
      <c r="HO5" s="94"/>
      <c r="HP5" s="95"/>
      <c r="HQ5" s="95"/>
      <c r="HR5" s="95"/>
      <c r="HS5" s="94"/>
      <c r="HT5" s="95"/>
      <c r="HU5" s="95"/>
      <c r="HV5" s="95"/>
      <c r="HW5" s="94"/>
      <c r="HX5" s="95"/>
      <c r="HY5" s="95"/>
      <c r="HZ5" s="95"/>
      <c r="IA5" s="94"/>
      <c r="IB5" s="95"/>
      <c r="IC5" s="95"/>
      <c r="ID5" s="95"/>
      <c r="IE5" s="94"/>
      <c r="IF5" s="95"/>
      <c r="IG5" s="95"/>
      <c r="IH5" s="95"/>
      <c r="II5" s="94"/>
      <c r="IJ5" s="95"/>
      <c r="IK5" s="95"/>
      <c r="IL5" s="95"/>
    </row>
    <row r="6" spans="1:246" ht="15.45" customHeight="1" x14ac:dyDescent="0.3">
      <c r="A6" s="119" t="s">
        <v>140</v>
      </c>
      <c r="B6" s="119"/>
      <c r="C6" s="119"/>
      <c r="D6" s="119"/>
      <c r="E6" s="23"/>
      <c r="F6" s="23"/>
      <c r="G6" s="22"/>
      <c r="H6" s="23"/>
      <c r="I6" s="23"/>
      <c r="J6" s="23"/>
      <c r="K6" s="22"/>
      <c r="L6" s="23"/>
      <c r="M6" s="23"/>
      <c r="N6" s="23"/>
      <c r="O6" s="22"/>
      <c r="P6" s="23"/>
      <c r="Q6" s="23"/>
      <c r="R6" s="23"/>
      <c r="S6" s="92"/>
      <c r="T6" s="93"/>
      <c r="U6" s="93"/>
      <c r="V6" s="93"/>
      <c r="W6" s="92"/>
      <c r="X6" s="93"/>
      <c r="Y6" s="93"/>
      <c r="Z6" s="93"/>
      <c r="AA6" s="92"/>
      <c r="AB6" s="93"/>
      <c r="AC6" s="93"/>
      <c r="AD6" s="93"/>
      <c r="AE6" s="92"/>
      <c r="AF6" s="93"/>
      <c r="AG6" s="93"/>
      <c r="AH6" s="93"/>
      <c r="AI6" s="92"/>
      <c r="AJ6" s="93"/>
      <c r="AK6" s="93"/>
      <c r="AL6" s="93"/>
      <c r="AM6" s="92"/>
      <c r="AN6" s="93"/>
      <c r="AO6" s="93"/>
      <c r="AP6" s="93"/>
      <c r="AQ6" s="92"/>
      <c r="AR6" s="93"/>
      <c r="AS6" s="93"/>
      <c r="AT6" s="93"/>
      <c r="AU6" s="92"/>
      <c r="AV6" s="93"/>
      <c r="AW6" s="93"/>
      <c r="AX6" s="93"/>
      <c r="AY6" s="92"/>
      <c r="AZ6" s="93"/>
      <c r="BA6" s="93"/>
      <c r="BB6" s="93"/>
      <c r="BC6" s="92"/>
      <c r="BD6" s="93"/>
      <c r="BE6" s="93"/>
      <c r="BF6" s="93"/>
      <c r="BG6" s="92"/>
      <c r="BH6" s="93"/>
      <c r="BI6" s="93"/>
      <c r="BJ6" s="93"/>
      <c r="BK6" s="92"/>
      <c r="BL6" s="93"/>
      <c r="BM6" s="93"/>
      <c r="BN6" s="93"/>
      <c r="BO6" s="92"/>
      <c r="BP6" s="93"/>
      <c r="BQ6" s="93"/>
      <c r="BR6" s="93"/>
      <c r="BS6" s="92"/>
      <c r="BT6" s="93"/>
      <c r="BU6" s="93"/>
      <c r="BV6" s="93"/>
      <c r="BW6" s="92"/>
      <c r="BX6" s="93"/>
      <c r="BY6" s="93"/>
      <c r="BZ6" s="93"/>
      <c r="CA6" s="92"/>
      <c r="CB6" s="93"/>
      <c r="CC6" s="93"/>
      <c r="CD6" s="93"/>
      <c r="CE6" s="92"/>
      <c r="CF6" s="93"/>
      <c r="CG6" s="93"/>
      <c r="CH6" s="93"/>
      <c r="CI6" s="92"/>
      <c r="CJ6" s="93"/>
      <c r="CK6" s="93"/>
      <c r="CL6" s="93"/>
      <c r="CM6" s="92"/>
      <c r="CN6" s="93"/>
      <c r="CO6" s="93"/>
      <c r="CP6" s="93"/>
      <c r="CQ6" s="94"/>
      <c r="CR6" s="95"/>
      <c r="CS6" s="95"/>
      <c r="CT6" s="95"/>
      <c r="CU6" s="94"/>
      <c r="CV6" s="95"/>
      <c r="CW6" s="95"/>
      <c r="CX6" s="95"/>
      <c r="CY6" s="94"/>
      <c r="CZ6" s="95"/>
      <c r="DA6" s="95"/>
      <c r="DB6" s="95"/>
      <c r="DC6" s="94"/>
      <c r="DD6" s="95"/>
      <c r="DE6" s="95"/>
      <c r="DF6" s="95"/>
      <c r="DG6" s="94"/>
      <c r="DH6" s="95"/>
      <c r="DI6" s="95"/>
      <c r="DJ6" s="95"/>
      <c r="DK6" s="94"/>
      <c r="DL6" s="95"/>
      <c r="DM6" s="95"/>
      <c r="DN6" s="95"/>
      <c r="DO6" s="94"/>
      <c r="DP6" s="95"/>
      <c r="DQ6" s="95"/>
      <c r="DR6" s="95"/>
      <c r="DS6" s="94"/>
      <c r="DT6" s="95"/>
      <c r="DU6" s="95"/>
      <c r="DV6" s="95"/>
      <c r="DW6" s="94"/>
      <c r="DX6" s="95"/>
      <c r="DY6" s="95"/>
      <c r="DZ6" s="95"/>
      <c r="EA6" s="94"/>
      <c r="EB6" s="95"/>
      <c r="EC6" s="95"/>
      <c r="ED6" s="95"/>
      <c r="EE6" s="94"/>
      <c r="EF6" s="95"/>
      <c r="EG6" s="95"/>
      <c r="EH6" s="95"/>
      <c r="EI6" s="94"/>
      <c r="EJ6" s="95"/>
      <c r="EK6" s="95"/>
      <c r="EL6" s="95"/>
      <c r="EM6" s="94"/>
      <c r="EN6" s="95"/>
      <c r="EO6" s="95"/>
      <c r="EP6" s="95"/>
      <c r="EQ6" s="94"/>
      <c r="ER6" s="95"/>
      <c r="ES6" s="95"/>
      <c r="ET6" s="95"/>
      <c r="EU6" s="94"/>
      <c r="EV6" s="95"/>
      <c r="EW6" s="95"/>
      <c r="EX6" s="95"/>
      <c r="EY6" s="94"/>
      <c r="EZ6" s="95"/>
      <c r="FA6" s="95"/>
      <c r="FB6" s="95"/>
      <c r="FC6" s="94"/>
      <c r="FD6" s="95"/>
      <c r="FE6" s="95"/>
      <c r="FF6" s="95"/>
      <c r="FG6" s="94"/>
      <c r="FH6" s="95"/>
      <c r="FI6" s="95"/>
      <c r="FJ6" s="95"/>
      <c r="FK6" s="94"/>
      <c r="FL6" s="95"/>
      <c r="FM6" s="95"/>
      <c r="FN6" s="95"/>
      <c r="FO6" s="94"/>
      <c r="FP6" s="95"/>
      <c r="FQ6" s="95"/>
      <c r="FR6" s="95"/>
      <c r="FS6" s="94"/>
      <c r="FT6" s="95"/>
      <c r="FU6" s="95"/>
      <c r="FV6" s="95"/>
      <c r="FW6" s="94"/>
      <c r="FX6" s="95"/>
      <c r="FY6" s="95"/>
      <c r="FZ6" s="95"/>
      <c r="GA6" s="94"/>
      <c r="GB6" s="95"/>
      <c r="GC6" s="95"/>
      <c r="GD6" s="95"/>
      <c r="GE6" s="94"/>
      <c r="GF6" s="95"/>
      <c r="GG6" s="95"/>
      <c r="GH6" s="95"/>
      <c r="GI6" s="94"/>
      <c r="GJ6" s="95"/>
      <c r="GK6" s="95"/>
      <c r="GL6" s="95"/>
      <c r="GM6" s="94"/>
      <c r="GN6" s="95"/>
      <c r="GO6" s="95"/>
      <c r="GP6" s="95"/>
      <c r="GQ6" s="94"/>
      <c r="GR6" s="95"/>
      <c r="GS6" s="95"/>
      <c r="GT6" s="95"/>
      <c r="GU6" s="94"/>
      <c r="GV6" s="95"/>
      <c r="GW6" s="95"/>
      <c r="GX6" s="95"/>
      <c r="GY6" s="94"/>
      <c r="GZ6" s="95"/>
      <c r="HA6" s="95"/>
      <c r="HB6" s="95"/>
      <c r="HC6" s="94"/>
      <c r="HD6" s="95"/>
      <c r="HE6" s="95"/>
      <c r="HF6" s="95"/>
      <c r="HG6" s="94"/>
      <c r="HH6" s="95"/>
      <c r="HI6" s="95"/>
      <c r="HJ6" s="95"/>
      <c r="HK6" s="94"/>
      <c r="HL6" s="95"/>
      <c r="HM6" s="95"/>
      <c r="HN6" s="95"/>
      <c r="HO6" s="94"/>
      <c r="HP6" s="95"/>
      <c r="HQ6" s="95"/>
      <c r="HR6" s="95"/>
      <c r="HS6" s="94"/>
      <c r="HT6" s="95"/>
      <c r="HU6" s="95"/>
      <c r="HV6" s="95"/>
      <c r="HW6" s="94"/>
      <c r="HX6" s="95"/>
      <c r="HY6" s="95"/>
      <c r="HZ6" s="95"/>
      <c r="IA6" s="94"/>
      <c r="IB6" s="95"/>
      <c r="IC6" s="95"/>
      <c r="ID6" s="95"/>
      <c r="IE6" s="94"/>
      <c r="IF6" s="95"/>
      <c r="IG6" s="95"/>
      <c r="IH6" s="95"/>
      <c r="II6" s="94"/>
      <c r="IJ6" s="95"/>
      <c r="IK6" s="95"/>
      <c r="IL6" s="95"/>
    </row>
    <row r="7" spans="1:246" ht="15.45" customHeight="1" x14ac:dyDescent="0.3">
      <c r="A7" s="117" t="s">
        <v>141</v>
      </c>
      <c r="B7" s="117"/>
      <c r="C7" s="117"/>
      <c r="D7" s="117"/>
      <c r="E7" s="23"/>
      <c r="F7" s="23"/>
      <c r="G7" s="22"/>
      <c r="H7" s="23"/>
      <c r="I7" s="23"/>
      <c r="J7" s="23"/>
      <c r="K7" s="22"/>
      <c r="L7" s="23"/>
      <c r="M7" s="23"/>
      <c r="N7" s="23"/>
      <c r="O7" s="22"/>
      <c r="P7" s="23"/>
      <c r="Q7" s="23"/>
      <c r="R7" s="23"/>
      <c r="S7" s="92"/>
      <c r="T7" s="93"/>
      <c r="U7" s="93"/>
      <c r="V7" s="93"/>
      <c r="W7" s="92"/>
      <c r="X7" s="93"/>
      <c r="Y7" s="93"/>
      <c r="Z7" s="93"/>
      <c r="AA7" s="92"/>
      <c r="AB7" s="93"/>
      <c r="AC7" s="93"/>
      <c r="AD7" s="93"/>
      <c r="AE7" s="92"/>
      <c r="AF7" s="93"/>
      <c r="AG7" s="93"/>
      <c r="AH7" s="93"/>
      <c r="AI7" s="92"/>
      <c r="AJ7" s="93"/>
      <c r="AK7" s="93"/>
      <c r="AL7" s="93"/>
      <c r="AM7" s="92"/>
      <c r="AN7" s="93"/>
      <c r="AO7" s="93"/>
      <c r="AP7" s="93"/>
      <c r="AQ7" s="92"/>
      <c r="AR7" s="93"/>
      <c r="AS7" s="93"/>
      <c r="AT7" s="93"/>
      <c r="AU7" s="92"/>
      <c r="AV7" s="93"/>
      <c r="AW7" s="93"/>
      <c r="AX7" s="93"/>
      <c r="AY7" s="92"/>
      <c r="AZ7" s="93"/>
      <c r="BA7" s="93"/>
      <c r="BB7" s="93"/>
      <c r="BC7" s="92"/>
      <c r="BD7" s="93"/>
      <c r="BE7" s="93"/>
      <c r="BF7" s="93"/>
      <c r="BG7" s="92"/>
      <c r="BH7" s="93"/>
      <c r="BI7" s="93"/>
      <c r="BJ7" s="93"/>
      <c r="BK7" s="92"/>
      <c r="BL7" s="93"/>
      <c r="BM7" s="93"/>
      <c r="BN7" s="93"/>
      <c r="BO7" s="92"/>
      <c r="BP7" s="93"/>
      <c r="BQ7" s="93"/>
      <c r="BR7" s="93"/>
      <c r="BS7" s="92"/>
      <c r="BT7" s="93"/>
      <c r="BU7" s="93"/>
      <c r="BV7" s="93"/>
      <c r="BW7" s="92"/>
      <c r="BX7" s="93"/>
      <c r="BY7" s="93"/>
      <c r="BZ7" s="93"/>
      <c r="CA7" s="92"/>
      <c r="CB7" s="93"/>
      <c r="CC7" s="93"/>
      <c r="CD7" s="93"/>
      <c r="CE7" s="92"/>
      <c r="CF7" s="93"/>
      <c r="CG7" s="93"/>
      <c r="CH7" s="93"/>
      <c r="CI7" s="92"/>
      <c r="CJ7" s="93"/>
      <c r="CK7" s="93"/>
      <c r="CL7" s="93"/>
      <c r="CM7" s="92"/>
      <c r="CN7" s="93"/>
      <c r="CO7" s="93"/>
      <c r="CP7" s="93"/>
      <c r="CQ7" s="94"/>
      <c r="CR7" s="95"/>
      <c r="CS7" s="95"/>
      <c r="CT7" s="95"/>
      <c r="CU7" s="94"/>
      <c r="CV7" s="95"/>
      <c r="CW7" s="95"/>
      <c r="CX7" s="95"/>
      <c r="CY7" s="94"/>
      <c r="CZ7" s="95"/>
      <c r="DA7" s="95"/>
      <c r="DB7" s="95"/>
      <c r="DC7" s="94"/>
      <c r="DD7" s="95"/>
      <c r="DE7" s="95"/>
      <c r="DF7" s="95"/>
      <c r="DG7" s="94"/>
      <c r="DH7" s="95"/>
      <c r="DI7" s="95"/>
      <c r="DJ7" s="95"/>
      <c r="DK7" s="94"/>
      <c r="DL7" s="95"/>
      <c r="DM7" s="95"/>
      <c r="DN7" s="95"/>
      <c r="DO7" s="94"/>
      <c r="DP7" s="95"/>
      <c r="DQ7" s="95"/>
      <c r="DR7" s="95"/>
      <c r="DS7" s="94"/>
      <c r="DT7" s="95"/>
      <c r="DU7" s="95"/>
      <c r="DV7" s="95"/>
      <c r="DW7" s="94"/>
      <c r="DX7" s="95"/>
      <c r="DY7" s="95"/>
      <c r="DZ7" s="95"/>
      <c r="EA7" s="94"/>
      <c r="EB7" s="95"/>
      <c r="EC7" s="95"/>
      <c r="ED7" s="95"/>
      <c r="EE7" s="94"/>
      <c r="EF7" s="95"/>
      <c r="EG7" s="95"/>
      <c r="EH7" s="95"/>
      <c r="EI7" s="94"/>
      <c r="EJ7" s="95"/>
      <c r="EK7" s="95"/>
      <c r="EL7" s="95"/>
      <c r="EM7" s="94"/>
      <c r="EN7" s="95"/>
      <c r="EO7" s="95"/>
      <c r="EP7" s="95"/>
      <c r="EQ7" s="94"/>
      <c r="ER7" s="95"/>
      <c r="ES7" s="95"/>
      <c r="ET7" s="95"/>
      <c r="EU7" s="94"/>
      <c r="EV7" s="95"/>
      <c r="EW7" s="95"/>
      <c r="EX7" s="95"/>
      <c r="EY7" s="94"/>
      <c r="EZ7" s="95"/>
      <c r="FA7" s="95"/>
      <c r="FB7" s="95"/>
      <c r="FC7" s="94"/>
      <c r="FD7" s="95"/>
      <c r="FE7" s="95"/>
      <c r="FF7" s="95"/>
      <c r="FG7" s="94"/>
      <c r="FH7" s="95"/>
      <c r="FI7" s="95"/>
      <c r="FJ7" s="95"/>
      <c r="FK7" s="94"/>
      <c r="FL7" s="95"/>
      <c r="FM7" s="95"/>
      <c r="FN7" s="95"/>
      <c r="FO7" s="94"/>
      <c r="FP7" s="95"/>
      <c r="FQ7" s="95"/>
      <c r="FR7" s="95"/>
      <c r="FS7" s="94"/>
      <c r="FT7" s="95"/>
      <c r="FU7" s="95"/>
      <c r="FV7" s="95"/>
      <c r="FW7" s="94"/>
      <c r="FX7" s="95"/>
      <c r="FY7" s="95"/>
      <c r="FZ7" s="95"/>
      <c r="GA7" s="94"/>
      <c r="GB7" s="95"/>
      <c r="GC7" s="95"/>
      <c r="GD7" s="95"/>
      <c r="GE7" s="94"/>
      <c r="GF7" s="95"/>
      <c r="GG7" s="95"/>
      <c r="GH7" s="95"/>
      <c r="GI7" s="94"/>
      <c r="GJ7" s="95"/>
      <c r="GK7" s="95"/>
      <c r="GL7" s="95"/>
      <c r="GM7" s="94"/>
      <c r="GN7" s="95"/>
      <c r="GO7" s="95"/>
      <c r="GP7" s="95"/>
      <c r="GQ7" s="94"/>
      <c r="GR7" s="95"/>
      <c r="GS7" s="95"/>
      <c r="GT7" s="95"/>
      <c r="GU7" s="94"/>
      <c r="GV7" s="95"/>
      <c r="GW7" s="95"/>
      <c r="GX7" s="95"/>
      <c r="GY7" s="94"/>
      <c r="GZ7" s="95"/>
      <c r="HA7" s="95"/>
      <c r="HB7" s="95"/>
      <c r="HC7" s="94"/>
      <c r="HD7" s="95"/>
      <c r="HE7" s="95"/>
      <c r="HF7" s="95"/>
      <c r="HG7" s="94"/>
      <c r="HH7" s="95"/>
      <c r="HI7" s="95"/>
      <c r="HJ7" s="95"/>
      <c r="HK7" s="94"/>
      <c r="HL7" s="95"/>
      <c r="HM7" s="95"/>
      <c r="HN7" s="95"/>
      <c r="HO7" s="94"/>
      <c r="HP7" s="95"/>
      <c r="HQ7" s="95"/>
      <c r="HR7" s="95"/>
      <c r="HS7" s="94"/>
      <c r="HT7" s="95"/>
      <c r="HU7" s="95"/>
      <c r="HV7" s="95"/>
      <c r="HW7" s="94"/>
      <c r="HX7" s="95"/>
      <c r="HY7" s="95"/>
      <c r="HZ7" s="95"/>
      <c r="IA7" s="94"/>
      <c r="IB7" s="95"/>
      <c r="IC7" s="95"/>
      <c r="ID7" s="95"/>
      <c r="IE7" s="94"/>
      <c r="IF7" s="95"/>
      <c r="IG7" s="95"/>
      <c r="IH7" s="95"/>
      <c r="II7" s="94"/>
      <c r="IJ7" s="95"/>
      <c r="IK7" s="95"/>
      <c r="IL7" s="95"/>
    </row>
    <row r="8" spans="1:246" ht="15.45" customHeight="1" x14ac:dyDescent="0.3">
      <c r="A8" s="117" t="s">
        <v>143</v>
      </c>
      <c r="B8" s="117"/>
      <c r="C8" s="117"/>
      <c r="D8" s="117"/>
      <c r="E8" s="23"/>
      <c r="F8" s="23"/>
      <c r="G8" s="22"/>
      <c r="H8" s="23"/>
      <c r="I8" s="23"/>
      <c r="J8" s="23"/>
      <c r="K8" s="22"/>
      <c r="L8" s="23"/>
      <c r="M8" s="23"/>
      <c r="N8" s="23"/>
      <c r="O8" s="22"/>
      <c r="P8" s="23"/>
      <c r="Q8" s="23"/>
      <c r="R8" s="23"/>
      <c r="S8" s="92"/>
      <c r="T8" s="93"/>
      <c r="U8" s="93"/>
      <c r="V8" s="93"/>
      <c r="W8" s="92"/>
      <c r="X8" s="93"/>
      <c r="Y8" s="93"/>
      <c r="Z8" s="93"/>
      <c r="AA8" s="92"/>
      <c r="AB8" s="93"/>
      <c r="AC8" s="93"/>
      <c r="AD8" s="93"/>
      <c r="AE8" s="92"/>
      <c r="AF8" s="93"/>
      <c r="AG8" s="93"/>
      <c r="AH8" s="93"/>
      <c r="AI8" s="92"/>
      <c r="AJ8" s="93"/>
      <c r="AK8" s="93"/>
      <c r="AL8" s="93"/>
      <c r="AM8" s="92"/>
      <c r="AN8" s="93"/>
      <c r="AO8" s="93"/>
      <c r="AP8" s="93"/>
      <c r="AQ8" s="92"/>
      <c r="AR8" s="93"/>
      <c r="AS8" s="93"/>
      <c r="AT8" s="93"/>
      <c r="AU8" s="92"/>
      <c r="AV8" s="93"/>
      <c r="AW8" s="93"/>
      <c r="AX8" s="93"/>
      <c r="AY8" s="92"/>
      <c r="AZ8" s="93"/>
      <c r="BA8" s="93"/>
      <c r="BB8" s="93"/>
      <c r="BC8" s="92"/>
      <c r="BD8" s="93"/>
      <c r="BE8" s="93"/>
      <c r="BF8" s="93"/>
      <c r="BG8" s="92"/>
      <c r="BH8" s="93"/>
      <c r="BI8" s="93"/>
      <c r="BJ8" s="93"/>
      <c r="BK8" s="92"/>
      <c r="BL8" s="93"/>
      <c r="BM8" s="93"/>
      <c r="BN8" s="93"/>
      <c r="BO8" s="92"/>
      <c r="BP8" s="93"/>
      <c r="BQ8" s="93"/>
      <c r="BR8" s="93"/>
      <c r="BS8" s="92"/>
      <c r="BT8" s="93"/>
      <c r="BU8" s="93"/>
      <c r="BV8" s="93"/>
      <c r="BW8" s="92"/>
      <c r="BX8" s="93"/>
      <c r="BY8" s="93"/>
      <c r="BZ8" s="93"/>
      <c r="CA8" s="92"/>
      <c r="CB8" s="93"/>
      <c r="CC8" s="93"/>
      <c r="CD8" s="93"/>
      <c r="CE8" s="92"/>
      <c r="CF8" s="93"/>
      <c r="CG8" s="93"/>
      <c r="CH8" s="93"/>
      <c r="CI8" s="92"/>
      <c r="CJ8" s="93"/>
      <c r="CK8" s="93"/>
      <c r="CL8" s="93"/>
      <c r="CM8" s="92"/>
      <c r="CN8" s="93"/>
      <c r="CO8" s="93"/>
      <c r="CP8" s="93"/>
      <c r="CQ8" s="94"/>
      <c r="CR8" s="95"/>
      <c r="CS8" s="95"/>
      <c r="CT8" s="95"/>
      <c r="CU8" s="94"/>
      <c r="CV8" s="95"/>
      <c r="CW8" s="95"/>
      <c r="CX8" s="95"/>
      <c r="CY8" s="94"/>
      <c r="CZ8" s="95"/>
      <c r="DA8" s="95"/>
      <c r="DB8" s="95"/>
      <c r="DC8" s="94"/>
      <c r="DD8" s="95"/>
      <c r="DE8" s="95"/>
      <c r="DF8" s="95"/>
      <c r="DG8" s="94"/>
      <c r="DH8" s="95"/>
      <c r="DI8" s="95"/>
      <c r="DJ8" s="95"/>
      <c r="DK8" s="94"/>
      <c r="DL8" s="95"/>
      <c r="DM8" s="95"/>
      <c r="DN8" s="95"/>
      <c r="DO8" s="94"/>
      <c r="DP8" s="95"/>
      <c r="DQ8" s="95"/>
      <c r="DR8" s="95"/>
      <c r="DS8" s="94"/>
      <c r="DT8" s="95"/>
      <c r="DU8" s="95"/>
      <c r="DV8" s="95"/>
      <c r="DW8" s="94"/>
      <c r="DX8" s="95"/>
      <c r="DY8" s="95"/>
      <c r="DZ8" s="95"/>
      <c r="EA8" s="94"/>
      <c r="EB8" s="95"/>
      <c r="EC8" s="95"/>
      <c r="ED8" s="95"/>
      <c r="EE8" s="94"/>
      <c r="EF8" s="95"/>
      <c r="EG8" s="95"/>
      <c r="EH8" s="95"/>
      <c r="EI8" s="94"/>
      <c r="EJ8" s="95"/>
      <c r="EK8" s="95"/>
      <c r="EL8" s="95"/>
      <c r="EM8" s="94"/>
      <c r="EN8" s="95"/>
      <c r="EO8" s="95"/>
      <c r="EP8" s="95"/>
      <c r="EQ8" s="94"/>
      <c r="ER8" s="95"/>
      <c r="ES8" s="95"/>
      <c r="ET8" s="95"/>
      <c r="EU8" s="94"/>
      <c r="EV8" s="95"/>
      <c r="EW8" s="95"/>
      <c r="EX8" s="95"/>
      <c r="EY8" s="94"/>
      <c r="EZ8" s="95"/>
      <c r="FA8" s="95"/>
      <c r="FB8" s="95"/>
      <c r="FC8" s="94"/>
      <c r="FD8" s="95"/>
      <c r="FE8" s="95"/>
      <c r="FF8" s="95"/>
      <c r="FG8" s="94"/>
      <c r="FH8" s="95"/>
      <c r="FI8" s="95"/>
      <c r="FJ8" s="95"/>
      <c r="FK8" s="94"/>
      <c r="FL8" s="95"/>
      <c r="FM8" s="95"/>
      <c r="FN8" s="95"/>
      <c r="FO8" s="94"/>
      <c r="FP8" s="95"/>
      <c r="FQ8" s="95"/>
      <c r="FR8" s="95"/>
      <c r="FS8" s="94"/>
      <c r="FT8" s="95"/>
      <c r="FU8" s="95"/>
      <c r="FV8" s="95"/>
      <c r="FW8" s="94"/>
      <c r="FX8" s="95"/>
      <c r="FY8" s="95"/>
      <c r="FZ8" s="95"/>
      <c r="GA8" s="94"/>
      <c r="GB8" s="95"/>
      <c r="GC8" s="95"/>
      <c r="GD8" s="95"/>
      <c r="GE8" s="94"/>
      <c r="GF8" s="95"/>
      <c r="GG8" s="95"/>
      <c r="GH8" s="95"/>
      <c r="GI8" s="94"/>
      <c r="GJ8" s="95"/>
      <c r="GK8" s="95"/>
      <c r="GL8" s="95"/>
      <c r="GM8" s="94"/>
      <c r="GN8" s="95"/>
      <c r="GO8" s="95"/>
      <c r="GP8" s="95"/>
      <c r="GQ8" s="94"/>
      <c r="GR8" s="95"/>
      <c r="GS8" s="95"/>
      <c r="GT8" s="95"/>
      <c r="GU8" s="94"/>
      <c r="GV8" s="95"/>
      <c r="GW8" s="95"/>
      <c r="GX8" s="95"/>
      <c r="GY8" s="94"/>
      <c r="GZ8" s="95"/>
      <c r="HA8" s="95"/>
      <c r="HB8" s="95"/>
      <c r="HC8" s="94"/>
      <c r="HD8" s="95"/>
      <c r="HE8" s="95"/>
      <c r="HF8" s="95"/>
      <c r="HG8" s="94"/>
      <c r="HH8" s="95"/>
      <c r="HI8" s="95"/>
      <c r="HJ8" s="95"/>
      <c r="HK8" s="94"/>
      <c r="HL8" s="95"/>
      <c r="HM8" s="95"/>
      <c r="HN8" s="95"/>
      <c r="HO8" s="94"/>
      <c r="HP8" s="95"/>
      <c r="HQ8" s="95"/>
      <c r="HR8" s="95"/>
      <c r="HS8" s="94"/>
      <c r="HT8" s="95"/>
      <c r="HU8" s="95"/>
      <c r="HV8" s="95"/>
      <c r="HW8" s="94"/>
      <c r="HX8" s="95"/>
      <c r="HY8" s="95"/>
      <c r="HZ8" s="95"/>
      <c r="IA8" s="94"/>
      <c r="IB8" s="95"/>
      <c r="IC8" s="95"/>
      <c r="ID8" s="95"/>
      <c r="IE8" s="94"/>
      <c r="IF8" s="95"/>
      <c r="IG8" s="95"/>
      <c r="IH8" s="95"/>
      <c r="II8" s="94"/>
      <c r="IJ8" s="95"/>
      <c r="IK8" s="95"/>
      <c r="IL8" s="95"/>
    </row>
    <row r="9" spans="1:246" ht="15.45" customHeight="1" x14ac:dyDescent="0.3">
      <c r="A9" s="117" t="s">
        <v>149</v>
      </c>
      <c r="B9" s="117"/>
      <c r="C9" s="117"/>
      <c r="D9" s="117"/>
      <c r="E9" s="23"/>
      <c r="F9" s="23"/>
      <c r="G9" s="22"/>
      <c r="H9" s="23"/>
      <c r="I9" s="23"/>
      <c r="J9" s="23"/>
      <c r="K9" s="22"/>
      <c r="L9" s="23"/>
      <c r="M9" s="23"/>
      <c r="N9" s="23"/>
      <c r="O9" s="22"/>
      <c r="P9" s="23"/>
      <c r="Q9" s="23"/>
      <c r="R9" s="23"/>
      <c r="S9" s="92"/>
      <c r="T9" s="93"/>
      <c r="U9" s="93"/>
      <c r="V9" s="93"/>
      <c r="W9" s="92"/>
      <c r="X9" s="93"/>
      <c r="Y9" s="93"/>
      <c r="Z9" s="93"/>
      <c r="AA9" s="92"/>
      <c r="AB9" s="93"/>
      <c r="AC9" s="93"/>
      <c r="AD9" s="93"/>
      <c r="AE9" s="92"/>
      <c r="AF9" s="93"/>
      <c r="AG9" s="93"/>
      <c r="AH9" s="93"/>
      <c r="AI9" s="92"/>
      <c r="AJ9" s="93"/>
      <c r="AK9" s="93"/>
      <c r="AL9" s="93"/>
      <c r="AM9" s="92"/>
      <c r="AN9" s="93"/>
      <c r="AO9" s="93"/>
      <c r="AP9" s="93"/>
      <c r="AQ9" s="92"/>
      <c r="AR9" s="93"/>
      <c r="AS9" s="93"/>
      <c r="AT9" s="93"/>
      <c r="AU9" s="92"/>
      <c r="AV9" s="93"/>
      <c r="AW9" s="93"/>
      <c r="AX9" s="93"/>
      <c r="AY9" s="92"/>
      <c r="AZ9" s="93"/>
      <c r="BA9" s="93"/>
      <c r="BB9" s="93"/>
      <c r="BC9" s="92"/>
      <c r="BD9" s="93"/>
      <c r="BE9" s="93"/>
      <c r="BF9" s="93"/>
      <c r="BG9" s="92"/>
      <c r="BH9" s="93"/>
      <c r="BI9" s="93"/>
      <c r="BJ9" s="93"/>
      <c r="BK9" s="92"/>
      <c r="BL9" s="93"/>
      <c r="BM9" s="93"/>
      <c r="BN9" s="93"/>
      <c r="BO9" s="92"/>
      <c r="BP9" s="93"/>
      <c r="BQ9" s="93"/>
      <c r="BR9" s="93"/>
      <c r="BS9" s="92"/>
      <c r="BT9" s="93"/>
      <c r="BU9" s="93"/>
      <c r="BV9" s="93"/>
      <c r="BW9" s="92"/>
      <c r="BX9" s="93"/>
      <c r="BY9" s="93"/>
      <c r="BZ9" s="93"/>
      <c r="CA9" s="92"/>
      <c r="CB9" s="93"/>
      <c r="CC9" s="93"/>
      <c r="CD9" s="93"/>
      <c r="CE9" s="92"/>
      <c r="CF9" s="93"/>
      <c r="CG9" s="93"/>
      <c r="CH9" s="93"/>
      <c r="CI9" s="92"/>
      <c r="CJ9" s="93"/>
      <c r="CK9" s="93"/>
      <c r="CL9" s="93"/>
      <c r="CM9" s="92"/>
      <c r="CN9" s="93"/>
      <c r="CO9" s="93"/>
      <c r="CP9" s="93"/>
      <c r="CQ9" s="94"/>
      <c r="CR9" s="95"/>
      <c r="CS9" s="95"/>
      <c r="CT9" s="95"/>
      <c r="CU9" s="94"/>
      <c r="CV9" s="95"/>
      <c r="CW9" s="95"/>
      <c r="CX9" s="95"/>
      <c r="CY9" s="94"/>
      <c r="CZ9" s="95"/>
      <c r="DA9" s="95"/>
      <c r="DB9" s="95"/>
      <c r="DC9" s="94"/>
      <c r="DD9" s="95"/>
      <c r="DE9" s="95"/>
      <c r="DF9" s="95"/>
      <c r="DG9" s="94"/>
      <c r="DH9" s="95"/>
      <c r="DI9" s="95"/>
      <c r="DJ9" s="95"/>
      <c r="DK9" s="94"/>
      <c r="DL9" s="95"/>
      <c r="DM9" s="95"/>
      <c r="DN9" s="95"/>
      <c r="DO9" s="94"/>
      <c r="DP9" s="95"/>
      <c r="DQ9" s="95"/>
      <c r="DR9" s="95"/>
      <c r="DS9" s="94"/>
      <c r="DT9" s="95"/>
      <c r="DU9" s="95"/>
      <c r="DV9" s="95"/>
      <c r="DW9" s="94"/>
      <c r="DX9" s="95"/>
      <c r="DY9" s="95"/>
      <c r="DZ9" s="95"/>
      <c r="EA9" s="94"/>
      <c r="EB9" s="95"/>
      <c r="EC9" s="95"/>
      <c r="ED9" s="95"/>
      <c r="EE9" s="94"/>
      <c r="EF9" s="95"/>
      <c r="EG9" s="95"/>
      <c r="EH9" s="95"/>
      <c r="EI9" s="94"/>
      <c r="EJ9" s="95"/>
      <c r="EK9" s="95"/>
      <c r="EL9" s="95"/>
      <c r="EM9" s="94"/>
      <c r="EN9" s="95"/>
      <c r="EO9" s="95"/>
      <c r="EP9" s="95"/>
      <c r="EQ9" s="94"/>
      <c r="ER9" s="95"/>
      <c r="ES9" s="95"/>
      <c r="ET9" s="95"/>
      <c r="EU9" s="94"/>
      <c r="EV9" s="95"/>
      <c r="EW9" s="95"/>
      <c r="EX9" s="95"/>
      <c r="EY9" s="94"/>
      <c r="EZ9" s="95"/>
      <c r="FA9" s="95"/>
      <c r="FB9" s="95"/>
      <c r="FC9" s="94"/>
      <c r="FD9" s="95"/>
      <c r="FE9" s="95"/>
      <c r="FF9" s="95"/>
      <c r="FG9" s="94"/>
      <c r="FH9" s="95"/>
      <c r="FI9" s="95"/>
      <c r="FJ9" s="95"/>
      <c r="FK9" s="94"/>
      <c r="FL9" s="95"/>
      <c r="FM9" s="95"/>
      <c r="FN9" s="95"/>
      <c r="FO9" s="94"/>
      <c r="FP9" s="95"/>
      <c r="FQ9" s="95"/>
      <c r="FR9" s="95"/>
      <c r="FS9" s="94"/>
      <c r="FT9" s="95"/>
      <c r="FU9" s="95"/>
      <c r="FV9" s="95"/>
      <c r="FW9" s="94"/>
      <c r="FX9" s="95"/>
      <c r="FY9" s="95"/>
      <c r="FZ9" s="95"/>
      <c r="GA9" s="94"/>
      <c r="GB9" s="95"/>
      <c r="GC9" s="95"/>
      <c r="GD9" s="95"/>
      <c r="GE9" s="94"/>
      <c r="GF9" s="95"/>
      <c r="GG9" s="95"/>
      <c r="GH9" s="95"/>
      <c r="GI9" s="94"/>
      <c r="GJ9" s="95"/>
      <c r="GK9" s="95"/>
      <c r="GL9" s="95"/>
      <c r="GM9" s="94"/>
      <c r="GN9" s="95"/>
      <c r="GO9" s="95"/>
      <c r="GP9" s="95"/>
      <c r="GQ9" s="94"/>
      <c r="GR9" s="95"/>
      <c r="GS9" s="95"/>
      <c r="GT9" s="95"/>
      <c r="GU9" s="94"/>
      <c r="GV9" s="95"/>
      <c r="GW9" s="95"/>
      <c r="GX9" s="95"/>
      <c r="GY9" s="94"/>
      <c r="GZ9" s="95"/>
      <c r="HA9" s="95"/>
      <c r="HB9" s="95"/>
      <c r="HC9" s="94"/>
      <c r="HD9" s="95"/>
      <c r="HE9" s="95"/>
      <c r="HF9" s="95"/>
      <c r="HG9" s="94"/>
      <c r="HH9" s="95"/>
      <c r="HI9" s="95"/>
      <c r="HJ9" s="95"/>
      <c r="HK9" s="94"/>
      <c r="HL9" s="95"/>
      <c r="HM9" s="95"/>
      <c r="HN9" s="95"/>
      <c r="HO9" s="94"/>
      <c r="HP9" s="95"/>
      <c r="HQ9" s="95"/>
      <c r="HR9" s="95"/>
      <c r="HS9" s="94"/>
      <c r="HT9" s="95"/>
      <c r="HU9" s="95"/>
      <c r="HV9" s="95"/>
      <c r="HW9" s="94"/>
      <c r="HX9" s="95"/>
      <c r="HY9" s="95"/>
      <c r="HZ9" s="95"/>
      <c r="IA9" s="94"/>
      <c r="IB9" s="95"/>
      <c r="IC9" s="95"/>
      <c r="ID9" s="95"/>
      <c r="IE9" s="94"/>
      <c r="IF9" s="95"/>
      <c r="IG9" s="95"/>
      <c r="IH9" s="95"/>
      <c r="II9" s="94"/>
      <c r="IJ9" s="95"/>
      <c r="IK9" s="95"/>
      <c r="IL9" s="95"/>
    </row>
    <row r="10" spans="1:246" ht="15.45" customHeight="1" thickBot="1" x14ac:dyDescent="0.3">
      <c r="A10" s="116"/>
      <c r="B10" s="116"/>
      <c r="C10" s="116"/>
      <c r="D10" s="116"/>
      <c r="E10" s="23"/>
      <c r="F10" s="23"/>
      <c r="G10" s="22"/>
      <c r="H10" s="23"/>
      <c r="I10" s="23"/>
      <c r="J10" s="23"/>
      <c r="K10" s="22"/>
      <c r="L10" s="23"/>
      <c r="M10" s="23"/>
      <c r="N10" s="23"/>
      <c r="O10" s="22"/>
      <c r="P10" s="23"/>
      <c r="Q10" s="23"/>
      <c r="R10" s="23"/>
      <c r="S10" s="92"/>
      <c r="T10" s="93"/>
      <c r="U10" s="93"/>
      <c r="V10" s="93"/>
      <c r="W10" s="92"/>
      <c r="X10" s="93"/>
      <c r="Y10" s="93"/>
      <c r="Z10" s="93"/>
      <c r="AA10" s="92"/>
      <c r="AB10" s="93"/>
      <c r="AC10" s="93"/>
      <c r="AD10" s="93"/>
      <c r="AE10" s="92"/>
      <c r="AF10" s="93"/>
      <c r="AG10" s="93"/>
      <c r="AH10" s="93"/>
      <c r="AI10" s="92"/>
      <c r="AJ10" s="93"/>
      <c r="AK10" s="93"/>
      <c r="AL10" s="93"/>
      <c r="AM10" s="92"/>
      <c r="AN10" s="93"/>
      <c r="AO10" s="93"/>
      <c r="AP10" s="93"/>
      <c r="AQ10" s="92"/>
      <c r="AR10" s="93"/>
      <c r="AS10" s="93"/>
      <c r="AT10" s="93"/>
      <c r="AU10" s="92"/>
      <c r="AV10" s="93"/>
      <c r="AW10" s="93"/>
      <c r="AX10" s="93"/>
      <c r="AY10" s="92"/>
      <c r="AZ10" s="93"/>
      <c r="BA10" s="93"/>
      <c r="BB10" s="93"/>
      <c r="BC10" s="92"/>
      <c r="BD10" s="93"/>
      <c r="BE10" s="93"/>
      <c r="BF10" s="93"/>
      <c r="BG10" s="92"/>
      <c r="BH10" s="93"/>
      <c r="BI10" s="93"/>
      <c r="BJ10" s="93"/>
      <c r="BK10" s="92"/>
      <c r="BL10" s="93"/>
      <c r="BM10" s="93"/>
      <c r="BN10" s="93"/>
      <c r="BO10" s="92"/>
      <c r="BP10" s="93"/>
      <c r="BQ10" s="93"/>
      <c r="BR10" s="93"/>
      <c r="BS10" s="92"/>
      <c r="BT10" s="93"/>
      <c r="BU10" s="93"/>
      <c r="BV10" s="93"/>
      <c r="BW10" s="92"/>
      <c r="BX10" s="93"/>
      <c r="BY10" s="93"/>
      <c r="BZ10" s="93"/>
      <c r="CA10" s="92"/>
      <c r="CB10" s="93"/>
      <c r="CC10" s="93"/>
      <c r="CD10" s="93"/>
      <c r="CE10" s="92"/>
      <c r="CF10" s="93"/>
      <c r="CG10" s="93"/>
      <c r="CH10" s="93"/>
      <c r="CI10" s="92"/>
      <c r="CJ10" s="93"/>
      <c r="CK10" s="93"/>
      <c r="CL10" s="93"/>
      <c r="CM10" s="92"/>
      <c r="CN10" s="93"/>
      <c r="CO10" s="93"/>
      <c r="CP10" s="93"/>
      <c r="CQ10" s="94"/>
      <c r="CR10" s="95"/>
      <c r="CS10" s="95"/>
      <c r="CT10" s="95"/>
      <c r="CU10" s="94"/>
      <c r="CV10" s="95"/>
      <c r="CW10" s="95"/>
      <c r="CX10" s="95"/>
      <c r="CY10" s="94"/>
      <c r="CZ10" s="95"/>
      <c r="DA10" s="95"/>
      <c r="DB10" s="95"/>
      <c r="DC10" s="94"/>
      <c r="DD10" s="95"/>
      <c r="DE10" s="95"/>
      <c r="DF10" s="95"/>
      <c r="DG10" s="94"/>
      <c r="DH10" s="95"/>
      <c r="DI10" s="95"/>
      <c r="DJ10" s="95"/>
      <c r="DK10" s="94"/>
      <c r="DL10" s="95"/>
      <c r="DM10" s="95"/>
      <c r="DN10" s="95"/>
      <c r="DO10" s="94"/>
      <c r="DP10" s="95"/>
      <c r="DQ10" s="95"/>
      <c r="DR10" s="95"/>
      <c r="DS10" s="94"/>
      <c r="DT10" s="95"/>
      <c r="DU10" s="95"/>
      <c r="DV10" s="95"/>
      <c r="DW10" s="94"/>
      <c r="DX10" s="95"/>
      <c r="DY10" s="95"/>
      <c r="DZ10" s="95"/>
      <c r="EA10" s="94"/>
      <c r="EB10" s="95"/>
      <c r="EC10" s="95"/>
      <c r="ED10" s="95"/>
      <c r="EE10" s="94"/>
      <c r="EF10" s="95"/>
      <c r="EG10" s="95"/>
      <c r="EH10" s="95"/>
      <c r="EI10" s="94"/>
      <c r="EJ10" s="95"/>
      <c r="EK10" s="95"/>
      <c r="EL10" s="95"/>
      <c r="EM10" s="94"/>
      <c r="EN10" s="95"/>
      <c r="EO10" s="95"/>
      <c r="EP10" s="95"/>
      <c r="EQ10" s="94"/>
      <c r="ER10" s="95"/>
      <c r="ES10" s="95"/>
      <c r="ET10" s="95"/>
      <c r="EU10" s="94"/>
      <c r="EV10" s="95"/>
      <c r="EW10" s="95"/>
      <c r="EX10" s="95"/>
      <c r="EY10" s="94"/>
      <c r="EZ10" s="95"/>
      <c r="FA10" s="95"/>
      <c r="FB10" s="95"/>
      <c r="FC10" s="94"/>
      <c r="FD10" s="95"/>
      <c r="FE10" s="95"/>
      <c r="FF10" s="95"/>
      <c r="FG10" s="94"/>
      <c r="FH10" s="95"/>
      <c r="FI10" s="95"/>
      <c r="FJ10" s="95"/>
      <c r="FK10" s="94"/>
      <c r="FL10" s="95"/>
      <c r="FM10" s="95"/>
      <c r="FN10" s="95"/>
      <c r="FO10" s="94"/>
      <c r="FP10" s="95"/>
      <c r="FQ10" s="95"/>
      <c r="FR10" s="95"/>
      <c r="FS10" s="94"/>
      <c r="FT10" s="95"/>
      <c r="FU10" s="95"/>
      <c r="FV10" s="95"/>
      <c r="FW10" s="94"/>
      <c r="FX10" s="95"/>
      <c r="FY10" s="95"/>
      <c r="FZ10" s="95"/>
      <c r="GA10" s="94"/>
      <c r="GB10" s="95"/>
      <c r="GC10" s="95"/>
      <c r="GD10" s="95"/>
      <c r="GE10" s="94"/>
      <c r="GF10" s="95"/>
      <c r="GG10" s="95"/>
      <c r="GH10" s="95"/>
      <c r="GI10" s="94"/>
      <c r="GJ10" s="95"/>
      <c r="GK10" s="95"/>
      <c r="GL10" s="95"/>
      <c r="GM10" s="94"/>
      <c r="GN10" s="95"/>
      <c r="GO10" s="95"/>
      <c r="GP10" s="95"/>
      <c r="GQ10" s="94"/>
      <c r="GR10" s="95"/>
      <c r="GS10" s="95"/>
      <c r="GT10" s="95"/>
      <c r="GU10" s="94"/>
      <c r="GV10" s="95"/>
      <c r="GW10" s="95"/>
      <c r="GX10" s="95"/>
      <c r="GY10" s="94"/>
      <c r="GZ10" s="95"/>
      <c r="HA10" s="95"/>
      <c r="HB10" s="95"/>
      <c r="HC10" s="94"/>
      <c r="HD10" s="95"/>
      <c r="HE10" s="95"/>
      <c r="HF10" s="95"/>
      <c r="HG10" s="94"/>
      <c r="HH10" s="95"/>
      <c r="HI10" s="95"/>
      <c r="HJ10" s="95"/>
      <c r="HK10" s="94"/>
      <c r="HL10" s="95"/>
      <c r="HM10" s="95"/>
      <c r="HN10" s="95"/>
      <c r="HO10" s="94"/>
      <c r="HP10" s="95"/>
      <c r="HQ10" s="95"/>
      <c r="HR10" s="95"/>
      <c r="HS10" s="94"/>
      <c r="HT10" s="95"/>
      <c r="HU10" s="95"/>
      <c r="HV10" s="95"/>
      <c r="HW10" s="94"/>
      <c r="HX10" s="95"/>
      <c r="HY10" s="95"/>
      <c r="HZ10" s="95"/>
      <c r="IA10" s="94"/>
      <c r="IB10" s="95"/>
      <c r="IC10" s="95"/>
      <c r="ID10" s="95"/>
      <c r="IE10" s="94"/>
      <c r="IF10" s="95"/>
      <c r="IG10" s="95"/>
      <c r="IH10" s="95"/>
      <c r="II10" s="94"/>
      <c r="IJ10" s="95"/>
      <c r="IK10" s="95"/>
      <c r="IL10" s="95"/>
    </row>
    <row r="11" spans="1:246" ht="15.75" customHeight="1" x14ac:dyDescent="0.25">
      <c r="A11" s="131" t="s">
        <v>13</v>
      </c>
      <c r="B11" s="131" t="s">
        <v>14</v>
      </c>
      <c r="C11" s="132" t="s">
        <v>15</v>
      </c>
      <c r="D11" s="132" t="s">
        <v>42</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row>
    <row r="12" spans="1:246" x14ac:dyDescent="0.25">
      <c r="A12" s="131" t="s">
        <v>16</v>
      </c>
      <c r="B12" s="131" t="s">
        <v>17</v>
      </c>
      <c r="C12" s="132"/>
      <c r="D12" s="132"/>
    </row>
    <row r="13" spans="1:246" ht="15.9" customHeight="1" x14ac:dyDescent="0.3">
      <c r="A13" s="3"/>
      <c r="B13" s="3"/>
      <c r="C13" s="3"/>
      <c r="D13" s="130"/>
    </row>
    <row r="14" spans="1:246" ht="15.9" customHeight="1" x14ac:dyDescent="0.3">
      <c r="A14" s="28"/>
      <c r="B14" s="6" t="s">
        <v>18</v>
      </c>
      <c r="C14" s="7"/>
      <c r="D14" s="8"/>
    </row>
    <row r="15" spans="1:246" ht="15.9" customHeight="1" x14ac:dyDescent="0.25">
      <c r="A15" s="28">
        <v>1</v>
      </c>
      <c r="B15" s="9" t="s">
        <v>19</v>
      </c>
      <c r="C15" s="7" t="s">
        <v>0</v>
      </c>
      <c r="D15" s="24">
        <v>338</v>
      </c>
    </row>
    <row r="16" spans="1:246" ht="15.9" customHeight="1" x14ac:dyDescent="0.25">
      <c r="A16" s="28">
        <f>A15+1</f>
        <v>2</v>
      </c>
      <c r="B16" s="12" t="s">
        <v>23</v>
      </c>
      <c r="C16" s="13" t="s">
        <v>53</v>
      </c>
      <c r="D16" s="24">
        <f>(D23*0.65)+D28+D29</f>
        <v>611.32500000000005</v>
      </c>
    </row>
    <row r="17" spans="1:287" ht="15.9" customHeight="1" x14ac:dyDescent="0.25">
      <c r="A17" s="28">
        <f t="shared" ref="A17:A38" si="0">A16+1</f>
        <v>3</v>
      </c>
      <c r="B17" s="12" t="s">
        <v>24</v>
      </c>
      <c r="C17" s="13" t="s">
        <v>54</v>
      </c>
      <c r="D17" s="24">
        <f>377+D23</f>
        <v>1114.5</v>
      </c>
    </row>
    <row r="18" spans="1:287" ht="15.9" customHeight="1" x14ac:dyDescent="0.25">
      <c r="A18" s="28">
        <f>A17+1</f>
        <v>4</v>
      </c>
      <c r="B18" s="12" t="s">
        <v>27</v>
      </c>
      <c r="C18" s="13" t="s">
        <v>22</v>
      </c>
      <c r="D18" s="25">
        <v>1</v>
      </c>
    </row>
    <row r="19" spans="1:287" ht="56.4" customHeight="1" x14ac:dyDescent="0.25">
      <c r="A19" s="67">
        <f t="shared" si="0"/>
        <v>5</v>
      </c>
      <c r="B19" s="16" t="s">
        <v>51</v>
      </c>
      <c r="C19" s="17" t="s">
        <v>28</v>
      </c>
      <c r="D19" s="26">
        <v>1</v>
      </c>
    </row>
    <row r="20" spans="1:287" ht="16.2" customHeight="1" x14ac:dyDescent="0.25">
      <c r="A20" s="74">
        <f t="shared" si="0"/>
        <v>6</v>
      </c>
      <c r="B20" s="16" t="s">
        <v>112</v>
      </c>
      <c r="C20" s="17" t="s">
        <v>0</v>
      </c>
      <c r="D20" s="73">
        <v>48</v>
      </c>
    </row>
    <row r="21" spans="1:287" s="20" customFormat="1" ht="15.9" customHeight="1" x14ac:dyDescent="0.3">
      <c r="A21" s="28"/>
      <c r="B21" s="6" t="s">
        <v>29</v>
      </c>
      <c r="C21" s="7"/>
      <c r="D21" s="10"/>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row>
    <row r="22" spans="1:287" ht="15.9" customHeight="1" x14ac:dyDescent="0.3">
      <c r="A22" s="28">
        <f>A20+1</f>
        <v>7</v>
      </c>
      <c r="B22" s="60" t="s">
        <v>33</v>
      </c>
      <c r="C22" s="13"/>
      <c r="D22" s="10"/>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row>
    <row r="23" spans="1:287" ht="15.9" customHeight="1" x14ac:dyDescent="0.25">
      <c r="A23" s="67">
        <f t="shared" si="0"/>
        <v>8</v>
      </c>
      <c r="B23" s="12" t="s">
        <v>34</v>
      </c>
      <c r="C23" s="13" t="s">
        <v>54</v>
      </c>
      <c r="D23" s="10">
        <v>737.5</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row>
    <row r="24" spans="1:287" ht="15.9" customHeight="1" x14ac:dyDescent="0.25">
      <c r="A24" s="28">
        <f t="shared" si="0"/>
        <v>9</v>
      </c>
      <c r="B24" s="12" t="s">
        <v>60</v>
      </c>
      <c r="C24" s="13" t="s">
        <v>54</v>
      </c>
      <c r="D24" s="10">
        <v>741</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row>
    <row r="25" spans="1:287" ht="15.9" customHeight="1" x14ac:dyDescent="0.25">
      <c r="A25" s="67">
        <f t="shared" si="0"/>
        <v>10</v>
      </c>
      <c r="B25" s="12" t="s">
        <v>35</v>
      </c>
      <c r="C25" s="13" t="s">
        <v>53</v>
      </c>
      <c r="D25" s="10">
        <f>D24*0.25</f>
        <v>185.25</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row>
    <row r="26" spans="1:287" ht="15.9" customHeight="1" x14ac:dyDescent="0.25">
      <c r="A26" s="28">
        <f t="shared" si="0"/>
        <v>11</v>
      </c>
      <c r="B26" s="12" t="s">
        <v>50</v>
      </c>
      <c r="C26" s="13" t="s">
        <v>53</v>
      </c>
      <c r="D26" s="10">
        <f>D24*0.3</f>
        <v>222.29999999999998</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row>
    <row r="27" spans="1:287" ht="15.9" customHeight="1" x14ac:dyDescent="0.3">
      <c r="A27" s="67">
        <f>A26+1</f>
        <v>12</v>
      </c>
      <c r="B27" s="60" t="s">
        <v>36</v>
      </c>
      <c r="C27" s="13"/>
      <c r="D27" s="10"/>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row>
    <row r="28" spans="1:287" ht="15.9" customHeight="1" x14ac:dyDescent="0.25">
      <c r="A28" s="67">
        <f t="shared" si="0"/>
        <v>13</v>
      </c>
      <c r="B28" s="12" t="s">
        <v>44</v>
      </c>
      <c r="C28" s="13" t="s">
        <v>53</v>
      </c>
      <c r="D28" s="10">
        <f>377*0.1</f>
        <v>37.700000000000003</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row>
    <row r="29" spans="1:287" ht="15.9" customHeight="1" x14ac:dyDescent="0.25">
      <c r="A29" s="67">
        <f t="shared" si="0"/>
        <v>14</v>
      </c>
      <c r="B29" s="12" t="s">
        <v>35</v>
      </c>
      <c r="C29" s="13" t="s">
        <v>53</v>
      </c>
      <c r="D29" s="10">
        <f>377*0.25</f>
        <v>94.25</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row>
    <row r="30" spans="1:287" ht="15.9" customHeight="1" x14ac:dyDescent="0.3">
      <c r="A30" s="67">
        <f t="shared" si="0"/>
        <v>15</v>
      </c>
      <c r="B30" s="60" t="s">
        <v>81</v>
      </c>
      <c r="C30" s="13"/>
      <c r="D30" s="10"/>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row>
    <row r="31" spans="1:287" ht="15.9" customHeight="1" x14ac:dyDescent="0.25">
      <c r="A31" s="67">
        <f t="shared" si="0"/>
        <v>16</v>
      </c>
      <c r="B31" s="12" t="s">
        <v>82</v>
      </c>
      <c r="C31" s="13" t="s">
        <v>54</v>
      </c>
      <c r="D31" s="10">
        <v>143</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row>
    <row r="32" spans="1:287" ht="15.9" customHeight="1" x14ac:dyDescent="0.3">
      <c r="A32" s="28"/>
      <c r="B32" s="12"/>
      <c r="C32" s="13"/>
      <c r="D32" s="10"/>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row>
    <row r="33" spans="1:94" ht="15.9" customHeight="1" x14ac:dyDescent="0.25">
      <c r="A33" s="28">
        <f>A31+1</f>
        <v>17</v>
      </c>
      <c r="B33" s="12" t="s">
        <v>77</v>
      </c>
      <c r="C33" s="13" t="s">
        <v>0</v>
      </c>
      <c r="D33" s="10">
        <v>47</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row>
    <row r="34" spans="1:94" ht="15.9" customHeight="1" x14ac:dyDescent="0.25">
      <c r="A34" s="67">
        <f>A33+1</f>
        <v>18</v>
      </c>
      <c r="B34" s="12" t="s">
        <v>46</v>
      </c>
      <c r="C34" s="13" t="s">
        <v>54</v>
      </c>
      <c r="D34" s="10">
        <v>191</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row>
    <row r="35" spans="1:94" ht="15.9" customHeight="1" x14ac:dyDescent="0.3">
      <c r="A35" s="28"/>
      <c r="B35" s="18" t="s">
        <v>37</v>
      </c>
      <c r="C35" s="13"/>
      <c r="D35" s="10"/>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row>
    <row r="36" spans="1:94" ht="15.9" customHeight="1" x14ac:dyDescent="0.25">
      <c r="A36" s="67">
        <f>A34+1</f>
        <v>19</v>
      </c>
      <c r="B36" s="14" t="s">
        <v>38</v>
      </c>
      <c r="C36" s="13" t="s">
        <v>22</v>
      </c>
      <c r="D36" s="11">
        <v>1</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row>
    <row r="37" spans="1:94" ht="15.9" customHeight="1" x14ac:dyDescent="0.25">
      <c r="A37" s="67">
        <f>A36+1</f>
        <v>20</v>
      </c>
      <c r="B37" s="21" t="s">
        <v>52</v>
      </c>
      <c r="C37" s="7"/>
      <c r="D37" s="10"/>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row>
    <row r="38" spans="1:94" ht="16.8" x14ac:dyDescent="0.25">
      <c r="A38" s="28">
        <f t="shared" si="0"/>
        <v>21</v>
      </c>
      <c r="B38" s="21" t="s">
        <v>74</v>
      </c>
      <c r="C38" s="13" t="s">
        <v>54</v>
      </c>
      <c r="D38" s="10">
        <v>2.1</v>
      </c>
    </row>
    <row r="39" spans="1:94" ht="14.4" x14ac:dyDescent="0.3">
      <c r="A39" s="67"/>
      <c r="B39" s="18" t="s">
        <v>39</v>
      </c>
      <c r="C39" s="13"/>
      <c r="D39" s="10"/>
    </row>
    <row r="40" spans="1:94" ht="13.95" x14ac:dyDescent="0.3">
      <c r="A40" s="63">
        <f>A38+1</f>
        <v>22</v>
      </c>
      <c r="B40" s="62" t="s">
        <v>107</v>
      </c>
      <c r="C40" s="63" t="s">
        <v>0</v>
      </c>
      <c r="D40" s="68">
        <v>7.6</v>
      </c>
    </row>
  </sheetData>
  <mergeCells count="128">
    <mergeCell ref="C2:D2"/>
    <mergeCell ref="C3:D3"/>
    <mergeCell ref="C4:D4"/>
    <mergeCell ref="A6:D6"/>
    <mergeCell ref="A7:D7"/>
    <mergeCell ref="A8:D8"/>
    <mergeCell ref="A9:D9"/>
    <mergeCell ref="A10:D10"/>
    <mergeCell ref="II2:IL2"/>
    <mergeCell ref="C11:C12"/>
    <mergeCell ref="D11:D12"/>
    <mergeCell ref="HK2:HN2"/>
    <mergeCell ref="HO2:HR2"/>
    <mergeCell ref="HS2:HV2"/>
    <mergeCell ref="HW2:HZ2"/>
    <mergeCell ref="IA2:ID2"/>
    <mergeCell ref="IE2:IH2"/>
    <mergeCell ref="GM2:GP2"/>
    <mergeCell ref="GQ2:GT2"/>
    <mergeCell ref="GU2:GX2"/>
    <mergeCell ref="GY2:HB2"/>
    <mergeCell ref="HC2:HF2"/>
    <mergeCell ref="HG2:HJ2"/>
    <mergeCell ref="FO2:FR2"/>
    <mergeCell ref="FS2:FV2"/>
    <mergeCell ref="FW2:FZ2"/>
    <mergeCell ref="GA2:GD2"/>
    <mergeCell ref="GE2:GH2"/>
    <mergeCell ref="GI2:GL2"/>
    <mergeCell ref="EQ2:ET2"/>
    <mergeCell ref="EU2:EX2"/>
    <mergeCell ref="EY2:FB2"/>
    <mergeCell ref="FC2:FF2"/>
    <mergeCell ref="FG2:FJ2"/>
    <mergeCell ref="FK2:FN2"/>
    <mergeCell ref="DS2:DV2"/>
    <mergeCell ref="DW2:DZ2"/>
    <mergeCell ref="EA2:ED2"/>
    <mergeCell ref="EE2:EH2"/>
    <mergeCell ref="EI2:EL2"/>
    <mergeCell ref="EM2:EP2"/>
    <mergeCell ref="CU2:CX2"/>
    <mergeCell ref="CY2:DB2"/>
    <mergeCell ref="DC2:DF2"/>
    <mergeCell ref="DG2:DJ2"/>
    <mergeCell ref="DK2:DN2"/>
    <mergeCell ref="DO2:DR2"/>
    <mergeCell ref="BW2:BZ2"/>
    <mergeCell ref="CA2:CD2"/>
    <mergeCell ref="CE2:CH2"/>
    <mergeCell ref="CI2:CL2"/>
    <mergeCell ref="CM2:CP2"/>
    <mergeCell ref="CQ2:CT2"/>
    <mergeCell ref="AY2:BB2"/>
    <mergeCell ref="BC2:BF2"/>
    <mergeCell ref="BG2:BJ2"/>
    <mergeCell ref="BK2:BN2"/>
    <mergeCell ref="BO2:BR2"/>
    <mergeCell ref="BS2:BV2"/>
    <mergeCell ref="II1:IL1"/>
    <mergeCell ref="S2:V2"/>
    <mergeCell ref="W2:Z2"/>
    <mergeCell ref="AA2:AD2"/>
    <mergeCell ref="AE2:AH2"/>
    <mergeCell ref="AI2:AL2"/>
    <mergeCell ref="AM2:AP2"/>
    <mergeCell ref="AQ2:AT2"/>
    <mergeCell ref="AU2:AX2"/>
    <mergeCell ref="HK1:HN1"/>
    <mergeCell ref="HO1:HR1"/>
    <mergeCell ref="HS1:HV1"/>
    <mergeCell ref="HW1:HZ1"/>
    <mergeCell ref="IA1:ID1"/>
    <mergeCell ref="IE1:IH1"/>
    <mergeCell ref="GM1:GP1"/>
    <mergeCell ref="GQ1:GT1"/>
    <mergeCell ref="GU1:GX1"/>
    <mergeCell ref="GY1:HB1"/>
    <mergeCell ref="HC1:HF1"/>
    <mergeCell ref="HG1:HJ1"/>
    <mergeCell ref="FO1:FR1"/>
    <mergeCell ref="FS1:FV1"/>
    <mergeCell ref="FW1:FZ1"/>
    <mergeCell ref="GA1:GD1"/>
    <mergeCell ref="GE1:GH1"/>
    <mergeCell ref="GI1:GL1"/>
    <mergeCell ref="EQ1:ET1"/>
    <mergeCell ref="EU1:EX1"/>
    <mergeCell ref="EY1:FB1"/>
    <mergeCell ref="FC1:FF1"/>
    <mergeCell ref="FG1:FJ1"/>
    <mergeCell ref="FK1:FN1"/>
    <mergeCell ref="DS1:DV1"/>
    <mergeCell ref="DW1:DZ1"/>
    <mergeCell ref="EA1:ED1"/>
    <mergeCell ref="EE1:EH1"/>
    <mergeCell ref="EI1:EL1"/>
    <mergeCell ref="EM1:EP1"/>
    <mergeCell ref="CU1:CX1"/>
    <mergeCell ref="CY1:DB1"/>
    <mergeCell ref="DC1:DF1"/>
    <mergeCell ref="DG1:DJ1"/>
    <mergeCell ref="DK1:DN1"/>
    <mergeCell ref="DO1:DR1"/>
    <mergeCell ref="BW1:BZ1"/>
    <mergeCell ref="CA1:CD1"/>
    <mergeCell ref="CE1:CH1"/>
    <mergeCell ref="CI1:CL1"/>
    <mergeCell ref="CM1:CP1"/>
    <mergeCell ref="CQ1:CT1"/>
    <mergeCell ref="BK1:BN1"/>
    <mergeCell ref="BO1:BR1"/>
    <mergeCell ref="BS1:BV1"/>
    <mergeCell ref="AA1:AD1"/>
    <mergeCell ref="AE1:AH1"/>
    <mergeCell ref="AI1:AL1"/>
    <mergeCell ref="AM1:AP1"/>
    <mergeCell ref="AQ1:AT1"/>
    <mergeCell ref="AU1:AX1"/>
    <mergeCell ref="G1:J1"/>
    <mergeCell ref="K1:N1"/>
    <mergeCell ref="O1:R1"/>
    <mergeCell ref="S1:V1"/>
    <mergeCell ref="W1:Z1"/>
    <mergeCell ref="AY1:BB1"/>
    <mergeCell ref="BC1:BF1"/>
    <mergeCell ref="BG1:BJ1"/>
    <mergeCell ref="C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4" workbookViewId="0">
      <selection activeCell="D11" sqref="D11:D12"/>
    </sheetView>
  </sheetViews>
  <sheetFormatPr defaultColWidth="9.33203125" defaultRowHeight="13.8" x14ac:dyDescent="0.25"/>
  <cols>
    <col min="1" max="1" width="9.33203125" style="57"/>
    <col min="2" max="2" width="61.88671875" style="58" customWidth="1"/>
    <col min="3" max="3" width="14.33203125" style="58" customWidth="1"/>
    <col min="4" max="4" width="15.77734375" style="58" customWidth="1"/>
    <col min="5" max="12" width="9.33203125" style="29"/>
    <col min="13" max="13" width="4.44140625" style="29" customWidth="1"/>
    <col min="14" max="16" width="9.33203125" style="29" hidden="1" customWidth="1"/>
    <col min="17" max="17" width="45.6640625" style="29" customWidth="1"/>
    <col min="18" max="16384" width="9.33203125" style="29"/>
  </cols>
  <sheetData>
    <row r="1" spans="1:5" ht="19.2" customHeight="1" x14ac:dyDescent="0.3">
      <c r="A1" s="125"/>
      <c r="B1" s="125"/>
      <c r="C1" s="118" t="s">
        <v>145</v>
      </c>
      <c r="D1" s="118"/>
      <c r="E1" s="124"/>
    </row>
    <row r="2" spans="1:5" s="121" customFormat="1" ht="19.2" customHeight="1" x14ac:dyDescent="0.3">
      <c r="A2" s="127"/>
      <c r="B2" s="127"/>
      <c r="C2" s="118" t="s">
        <v>138</v>
      </c>
      <c r="D2" s="118"/>
      <c r="E2" s="124"/>
    </row>
    <row r="3" spans="1:5" s="121" customFormat="1" ht="19.2" customHeight="1" x14ac:dyDescent="0.3">
      <c r="A3" s="127"/>
      <c r="B3" s="127"/>
      <c r="C3" s="118" t="s">
        <v>146</v>
      </c>
      <c r="D3" s="118"/>
      <c r="E3" s="124"/>
    </row>
    <row r="4" spans="1:5" s="121" customFormat="1" ht="19.2" customHeight="1" x14ac:dyDescent="0.3">
      <c r="A4" s="127"/>
      <c r="B4" s="127"/>
      <c r="C4" s="118" t="s">
        <v>139</v>
      </c>
      <c r="D4" s="118"/>
      <c r="E4" s="124"/>
    </row>
    <row r="5" spans="1:5" s="121" customFormat="1" ht="19.2" customHeight="1" x14ac:dyDescent="0.3">
      <c r="A5" s="127"/>
      <c r="B5" s="127"/>
      <c r="C5" s="128"/>
      <c r="D5" s="128"/>
      <c r="E5" s="124"/>
    </row>
    <row r="6" spans="1:5" s="121" customFormat="1" ht="19.2" customHeight="1" x14ac:dyDescent="0.3">
      <c r="A6" s="119" t="s">
        <v>140</v>
      </c>
      <c r="B6" s="119"/>
      <c r="C6" s="119"/>
      <c r="D6" s="119"/>
      <c r="E6" s="124"/>
    </row>
    <row r="7" spans="1:5" s="121" customFormat="1" ht="19.2" customHeight="1" x14ac:dyDescent="0.3">
      <c r="A7" s="117" t="s">
        <v>141</v>
      </c>
      <c r="B7" s="117"/>
      <c r="C7" s="117"/>
      <c r="D7" s="117"/>
      <c r="E7" s="124"/>
    </row>
    <row r="8" spans="1:5" s="121" customFormat="1" ht="19.2" customHeight="1" x14ac:dyDescent="0.3">
      <c r="A8" s="117" t="s">
        <v>143</v>
      </c>
      <c r="B8" s="117"/>
      <c r="C8" s="117"/>
      <c r="D8" s="117"/>
      <c r="E8" s="124"/>
    </row>
    <row r="9" spans="1:5" s="121" customFormat="1" ht="19.2" customHeight="1" x14ac:dyDescent="0.3">
      <c r="A9" s="117" t="s">
        <v>151</v>
      </c>
      <c r="B9" s="117"/>
      <c r="C9" s="117"/>
      <c r="D9" s="117"/>
      <c r="E9" s="124"/>
    </row>
    <row r="10" spans="1:5" s="126" customFormat="1" ht="19.2" customHeight="1" x14ac:dyDescent="0.3">
      <c r="A10" s="129"/>
      <c r="B10" s="129"/>
      <c r="C10" s="129"/>
      <c r="D10" s="129"/>
    </row>
    <row r="11" spans="1:5" s="126" customFormat="1" ht="19.2" customHeight="1" x14ac:dyDescent="0.25">
      <c r="A11" s="131" t="s">
        <v>13</v>
      </c>
      <c r="B11" s="131" t="s">
        <v>14</v>
      </c>
      <c r="C11" s="132" t="s">
        <v>15</v>
      </c>
      <c r="D11" s="132" t="s">
        <v>42</v>
      </c>
    </row>
    <row r="12" spans="1:5" ht="19.5" customHeight="1" x14ac:dyDescent="0.25">
      <c r="A12" s="131" t="s">
        <v>16</v>
      </c>
      <c r="B12" s="131" t="s">
        <v>17</v>
      </c>
      <c r="C12" s="132"/>
      <c r="D12" s="132"/>
    </row>
    <row r="13" spans="1:5" ht="16.2" customHeight="1" x14ac:dyDescent="0.25">
      <c r="A13" s="30"/>
      <c r="B13" s="31" t="s">
        <v>2</v>
      </c>
      <c r="C13" s="32"/>
      <c r="D13" s="32"/>
    </row>
    <row r="14" spans="1:5" ht="16.2" customHeight="1" x14ac:dyDescent="0.35">
      <c r="A14" s="33" t="s">
        <v>6</v>
      </c>
      <c r="B14" s="34" t="s">
        <v>75</v>
      </c>
      <c r="C14" s="35" t="s">
        <v>53</v>
      </c>
      <c r="D14" s="36">
        <v>1663</v>
      </c>
    </row>
    <row r="15" spans="1:5" ht="16.2" customHeight="1" x14ac:dyDescent="0.25">
      <c r="A15" s="33" t="s">
        <v>115</v>
      </c>
      <c r="B15" s="37" t="s">
        <v>3</v>
      </c>
      <c r="C15" s="35" t="s">
        <v>53</v>
      </c>
      <c r="D15" s="36">
        <v>14.8</v>
      </c>
    </row>
    <row r="16" spans="1:5" ht="33.450000000000003" customHeight="1" x14ac:dyDescent="0.25">
      <c r="A16" s="33" t="s">
        <v>116</v>
      </c>
      <c r="B16" s="38" t="s">
        <v>65</v>
      </c>
      <c r="C16" s="35" t="s">
        <v>0</v>
      </c>
      <c r="D16" s="36">
        <v>219.15</v>
      </c>
    </row>
    <row r="17" spans="1:19" ht="16.2" customHeight="1" x14ac:dyDescent="0.25">
      <c r="A17" s="30"/>
      <c r="B17" s="31" t="s">
        <v>5</v>
      </c>
      <c r="C17" s="32"/>
      <c r="D17" s="32"/>
      <c r="M17" s="39"/>
      <c r="N17" s="39"/>
      <c r="O17" s="39"/>
      <c r="P17" s="39"/>
      <c r="Q17" s="40"/>
      <c r="R17" s="41"/>
      <c r="S17" s="39"/>
    </row>
    <row r="18" spans="1:19" ht="35.1" customHeight="1" x14ac:dyDescent="0.25">
      <c r="A18" s="33" t="s">
        <v>117</v>
      </c>
      <c r="B18" s="37" t="s">
        <v>47</v>
      </c>
      <c r="C18" s="42" t="s">
        <v>0</v>
      </c>
      <c r="D18" s="43">
        <v>171.21</v>
      </c>
      <c r="M18" s="39"/>
      <c r="N18" s="39"/>
      <c r="O18" s="39"/>
      <c r="P18" s="39"/>
      <c r="Q18" s="40"/>
      <c r="R18" s="41"/>
      <c r="S18" s="39"/>
    </row>
    <row r="19" spans="1:19" ht="35.1" customHeight="1" x14ac:dyDescent="0.25">
      <c r="A19" s="33" t="s">
        <v>118</v>
      </c>
      <c r="B19" s="37" t="s">
        <v>48</v>
      </c>
      <c r="C19" s="42" t="s">
        <v>0</v>
      </c>
      <c r="D19" s="43">
        <v>40.6</v>
      </c>
      <c r="M19" s="39"/>
      <c r="N19" s="39"/>
      <c r="O19" s="39"/>
      <c r="P19" s="39"/>
      <c r="Q19" s="40"/>
      <c r="R19" s="41"/>
      <c r="S19" s="39"/>
    </row>
    <row r="20" spans="1:19" ht="51" customHeight="1" x14ac:dyDescent="0.25">
      <c r="A20" s="33" t="s">
        <v>119</v>
      </c>
      <c r="B20" s="37" t="s">
        <v>66</v>
      </c>
      <c r="C20" s="42" t="s">
        <v>4</v>
      </c>
      <c r="D20" s="44">
        <v>3</v>
      </c>
      <c r="M20" s="39"/>
      <c r="N20" s="39"/>
      <c r="O20" s="39"/>
      <c r="P20" s="39"/>
      <c r="Q20" s="40"/>
      <c r="R20" s="41"/>
      <c r="S20" s="39"/>
    </row>
    <row r="21" spans="1:19" ht="34.5" customHeight="1" x14ac:dyDescent="0.25">
      <c r="A21" s="33" t="s">
        <v>120</v>
      </c>
      <c r="B21" s="37" t="s">
        <v>67</v>
      </c>
      <c r="C21" s="42" t="s">
        <v>4</v>
      </c>
      <c r="D21" s="44">
        <v>5</v>
      </c>
      <c r="M21" s="39"/>
      <c r="N21" s="39"/>
      <c r="O21" s="39"/>
      <c r="P21" s="39"/>
      <c r="Q21" s="45"/>
      <c r="R21" s="41"/>
      <c r="S21" s="39"/>
    </row>
    <row r="22" spans="1:19" x14ac:dyDescent="0.25">
      <c r="A22" s="33" t="s">
        <v>121</v>
      </c>
      <c r="B22" s="46" t="s">
        <v>9</v>
      </c>
      <c r="C22" s="47" t="s">
        <v>1</v>
      </c>
      <c r="D22" s="44">
        <v>17</v>
      </c>
    </row>
    <row r="23" spans="1:19" x14ac:dyDescent="0.25">
      <c r="A23" s="33" t="s">
        <v>122</v>
      </c>
      <c r="B23" s="48" t="s">
        <v>10</v>
      </c>
      <c r="C23" s="49" t="s">
        <v>11</v>
      </c>
      <c r="D23" s="44">
        <v>1</v>
      </c>
    </row>
    <row r="24" spans="1:19" x14ac:dyDescent="0.25">
      <c r="A24" s="33" t="s">
        <v>123</v>
      </c>
      <c r="B24" s="50" t="s">
        <v>12</v>
      </c>
      <c r="C24" s="51" t="s">
        <v>11</v>
      </c>
      <c r="D24" s="52">
        <v>1</v>
      </c>
    </row>
    <row r="25" spans="1:19" x14ac:dyDescent="0.25">
      <c r="A25" s="53"/>
      <c r="B25" s="54"/>
      <c r="C25" s="55"/>
      <c r="D25" s="56"/>
    </row>
    <row r="26" spans="1:19" x14ac:dyDescent="0.25">
      <c r="A26" s="53"/>
      <c r="B26" s="54"/>
      <c r="C26" s="55"/>
      <c r="D26" s="56"/>
    </row>
    <row r="27" spans="1:19" x14ac:dyDescent="0.25">
      <c r="C27" s="111"/>
      <c r="D27" s="111"/>
    </row>
  </sheetData>
  <mergeCells count="11">
    <mergeCell ref="A8:D8"/>
    <mergeCell ref="A9:D9"/>
    <mergeCell ref="C11:C12"/>
    <mergeCell ref="D11:D12"/>
    <mergeCell ref="C1:D1"/>
    <mergeCell ref="C2:D2"/>
    <mergeCell ref="C3:D3"/>
    <mergeCell ref="C4:D4"/>
    <mergeCell ref="A6:D6"/>
    <mergeCell ref="A7:D7"/>
    <mergeCell ref="C27:D27"/>
  </mergeCells>
  <phoneticPr fontId="0" type="noConversion"/>
  <pageMargins left="0.7" right="0.36" top="0.51" bottom="0.7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87"/>
  <sheetViews>
    <sheetView workbookViewId="0">
      <selection activeCell="I14" sqref="I14"/>
    </sheetView>
  </sheetViews>
  <sheetFormatPr defaultColWidth="8.88671875" defaultRowHeight="13.8" x14ac:dyDescent="0.25"/>
  <cols>
    <col min="1" max="1" width="5.6640625" style="61" customWidth="1"/>
    <col min="2" max="2" width="40" style="61" customWidth="1"/>
    <col min="3" max="3" width="14.44140625" style="61" customWidth="1"/>
    <col min="4" max="4" width="17.5546875" style="61" customWidth="1"/>
    <col min="5" max="6" width="8.88671875" style="61"/>
    <col min="7" max="7" width="9.5546875" style="61" customWidth="1"/>
    <col min="8" max="16384" width="8.88671875" style="61"/>
  </cols>
  <sheetData>
    <row r="1" spans="1:288" s="79" customFormat="1" ht="15.6" x14ac:dyDescent="0.3">
      <c r="A1" s="120"/>
      <c r="B1" s="120"/>
      <c r="C1" s="118" t="s">
        <v>144</v>
      </c>
      <c r="D1" s="118"/>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5" t="s">
        <v>7</v>
      </c>
      <c r="EC1" s="115"/>
      <c r="ED1" s="115"/>
      <c r="EE1" s="115"/>
      <c r="EF1" s="115" t="s">
        <v>7</v>
      </c>
      <c r="EG1" s="115"/>
      <c r="EH1" s="115"/>
      <c r="EI1" s="115"/>
      <c r="EJ1" s="115" t="s">
        <v>7</v>
      </c>
      <c r="EK1" s="115"/>
      <c r="EL1" s="115"/>
      <c r="EM1" s="115"/>
      <c r="EN1" s="115" t="s">
        <v>7</v>
      </c>
      <c r="EO1" s="115"/>
      <c r="EP1" s="115"/>
      <c r="EQ1" s="115"/>
      <c r="ER1" s="115" t="s">
        <v>7</v>
      </c>
      <c r="ES1" s="115"/>
      <c r="ET1" s="115"/>
      <c r="EU1" s="115"/>
      <c r="EV1" s="115" t="s">
        <v>7</v>
      </c>
      <c r="EW1" s="115"/>
      <c r="EX1" s="115"/>
      <c r="EY1" s="115"/>
      <c r="EZ1" s="115" t="s">
        <v>7</v>
      </c>
      <c r="FA1" s="115"/>
      <c r="FB1" s="115"/>
      <c r="FC1" s="115"/>
      <c r="FD1" s="115" t="s">
        <v>7</v>
      </c>
      <c r="FE1" s="115"/>
      <c r="FF1" s="115"/>
      <c r="FG1" s="115"/>
      <c r="FH1" s="115" t="s">
        <v>7</v>
      </c>
      <c r="FI1" s="115"/>
      <c r="FJ1" s="115"/>
      <c r="FK1" s="115"/>
      <c r="FL1" s="115" t="s">
        <v>7</v>
      </c>
      <c r="FM1" s="115"/>
      <c r="FN1" s="115"/>
      <c r="FO1" s="115"/>
      <c r="FP1" s="115" t="s">
        <v>7</v>
      </c>
      <c r="FQ1" s="115"/>
      <c r="FR1" s="115"/>
      <c r="FS1" s="115"/>
      <c r="FT1" s="115" t="s">
        <v>7</v>
      </c>
      <c r="FU1" s="115"/>
      <c r="FV1" s="115"/>
      <c r="FW1" s="115"/>
      <c r="FX1" s="115" t="s">
        <v>7</v>
      </c>
      <c r="FY1" s="115"/>
      <c r="FZ1" s="115"/>
      <c r="GA1" s="115"/>
      <c r="GB1" s="115" t="s">
        <v>7</v>
      </c>
      <c r="GC1" s="115"/>
      <c r="GD1" s="115"/>
      <c r="GE1" s="115"/>
      <c r="GF1" s="115" t="s">
        <v>7</v>
      </c>
      <c r="GG1" s="115"/>
      <c r="GH1" s="115"/>
      <c r="GI1" s="115"/>
      <c r="GJ1" s="115" t="s">
        <v>7</v>
      </c>
      <c r="GK1" s="115"/>
      <c r="GL1" s="115"/>
      <c r="GM1" s="115"/>
      <c r="GN1" s="115" t="s">
        <v>7</v>
      </c>
      <c r="GO1" s="115"/>
      <c r="GP1" s="115"/>
      <c r="GQ1" s="115"/>
      <c r="GR1" s="115" t="s">
        <v>7</v>
      </c>
      <c r="GS1" s="115"/>
      <c r="GT1" s="115"/>
      <c r="GU1" s="115"/>
      <c r="GV1" s="115" t="s">
        <v>7</v>
      </c>
      <c r="GW1" s="115"/>
      <c r="GX1" s="115"/>
      <c r="GY1" s="115"/>
      <c r="GZ1" s="115" t="s">
        <v>7</v>
      </c>
      <c r="HA1" s="115"/>
      <c r="HB1" s="115"/>
      <c r="HC1" s="115"/>
      <c r="HD1" s="115" t="s">
        <v>7</v>
      </c>
      <c r="HE1" s="115"/>
      <c r="HF1" s="115"/>
      <c r="HG1" s="115"/>
      <c r="HH1" s="115" t="s">
        <v>7</v>
      </c>
      <c r="HI1" s="115"/>
      <c r="HJ1" s="115"/>
      <c r="HK1" s="115"/>
      <c r="HL1" s="115" t="s">
        <v>7</v>
      </c>
      <c r="HM1" s="115"/>
      <c r="HN1" s="115"/>
      <c r="HO1" s="115"/>
      <c r="HP1" s="115" t="s">
        <v>7</v>
      </c>
      <c r="HQ1" s="115"/>
      <c r="HR1" s="115"/>
      <c r="HS1" s="115"/>
      <c r="HT1" s="115" t="s">
        <v>7</v>
      </c>
      <c r="HU1" s="115"/>
      <c r="HV1" s="115"/>
      <c r="HW1" s="115"/>
      <c r="HX1" s="115" t="s">
        <v>7</v>
      </c>
      <c r="HY1" s="115"/>
      <c r="HZ1" s="115"/>
      <c r="IA1" s="115"/>
      <c r="IB1" s="115" t="s">
        <v>7</v>
      </c>
      <c r="IC1" s="115"/>
      <c r="ID1" s="115"/>
      <c r="IE1" s="115"/>
      <c r="IF1" s="115" t="s">
        <v>7</v>
      </c>
      <c r="IG1" s="115"/>
      <c r="IH1" s="115"/>
      <c r="II1" s="115"/>
      <c r="IJ1" s="115" t="s">
        <v>7</v>
      </c>
      <c r="IK1" s="115"/>
      <c r="IL1" s="115"/>
      <c r="IM1" s="115"/>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row>
    <row r="2" spans="1:288" s="79" customFormat="1" ht="15.6" x14ac:dyDescent="0.3">
      <c r="A2" s="122"/>
      <c r="B2" s="122"/>
      <c r="C2" s="118" t="s">
        <v>138</v>
      </c>
      <c r="D2" s="118"/>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row>
    <row r="3" spans="1:288" s="79" customFormat="1" ht="15.6" x14ac:dyDescent="0.3">
      <c r="A3" s="122"/>
      <c r="B3" s="122"/>
      <c r="C3" s="118" t="s">
        <v>146</v>
      </c>
      <c r="D3" s="118"/>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row>
    <row r="4" spans="1:288" s="79" customFormat="1" ht="15.6" x14ac:dyDescent="0.3">
      <c r="A4" s="122"/>
      <c r="B4" s="122"/>
      <c r="C4" s="118" t="s">
        <v>139</v>
      </c>
      <c r="D4" s="118"/>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row>
    <row r="5" spans="1:288" s="79" customFormat="1" ht="15.6" x14ac:dyDescent="0.3">
      <c r="A5" s="122"/>
      <c r="B5" s="122"/>
      <c r="C5" s="123"/>
      <c r="D5" s="123"/>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78"/>
      <c r="IO5" s="78"/>
      <c r="IP5" s="78"/>
      <c r="IQ5" s="78"/>
      <c r="IR5" s="78"/>
      <c r="IS5" s="78"/>
      <c r="IT5" s="78"/>
      <c r="IU5" s="78"/>
      <c r="IV5" s="78"/>
      <c r="IW5" s="78"/>
      <c r="IX5" s="78"/>
      <c r="IY5" s="78"/>
      <c r="IZ5" s="78"/>
      <c r="JA5" s="78"/>
      <c r="JB5" s="78"/>
      <c r="JC5" s="78"/>
      <c r="JD5" s="78"/>
      <c r="JE5" s="78"/>
      <c r="JF5" s="78"/>
      <c r="JG5" s="78"/>
      <c r="JH5" s="78"/>
      <c r="JI5" s="78"/>
      <c r="JJ5" s="78"/>
      <c r="JK5" s="78"/>
      <c r="JL5" s="78"/>
      <c r="JM5" s="78"/>
      <c r="JN5" s="78"/>
      <c r="JO5" s="78"/>
      <c r="JP5" s="78"/>
      <c r="JQ5" s="78"/>
      <c r="JR5" s="78"/>
      <c r="JS5" s="78"/>
      <c r="JT5" s="78"/>
      <c r="JU5" s="78"/>
      <c r="JV5" s="78"/>
      <c r="JW5" s="78"/>
      <c r="JX5" s="78"/>
      <c r="JY5" s="78"/>
      <c r="JZ5" s="78"/>
      <c r="KA5" s="78"/>
      <c r="KB5" s="78"/>
    </row>
    <row r="6" spans="1:288" s="79" customFormat="1" ht="15.6" x14ac:dyDescent="0.3">
      <c r="A6" s="119" t="s">
        <v>140</v>
      </c>
      <c r="B6" s="119"/>
      <c r="C6" s="119"/>
      <c r="D6" s="119"/>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78"/>
      <c r="IO6" s="78"/>
      <c r="IP6" s="78"/>
      <c r="IQ6" s="78"/>
      <c r="IR6" s="78"/>
      <c r="IS6" s="78"/>
      <c r="IT6" s="78"/>
      <c r="IU6" s="78"/>
      <c r="IV6" s="78"/>
      <c r="IW6" s="78"/>
      <c r="IX6" s="78"/>
      <c r="IY6" s="78"/>
      <c r="IZ6" s="78"/>
      <c r="JA6" s="78"/>
      <c r="JB6" s="78"/>
      <c r="JC6" s="78"/>
      <c r="JD6" s="78"/>
      <c r="JE6" s="78"/>
      <c r="JF6" s="78"/>
      <c r="JG6" s="78"/>
      <c r="JH6" s="78"/>
      <c r="JI6" s="78"/>
      <c r="JJ6" s="78"/>
      <c r="JK6" s="78"/>
      <c r="JL6" s="78"/>
      <c r="JM6" s="78"/>
      <c r="JN6" s="78"/>
      <c r="JO6" s="78"/>
      <c r="JP6" s="78"/>
      <c r="JQ6" s="78"/>
      <c r="JR6" s="78"/>
      <c r="JS6" s="78"/>
      <c r="JT6" s="78"/>
      <c r="JU6" s="78"/>
      <c r="JV6" s="78"/>
      <c r="JW6" s="78"/>
      <c r="JX6" s="78"/>
      <c r="JY6" s="78"/>
      <c r="JZ6" s="78"/>
      <c r="KA6" s="78"/>
      <c r="KB6" s="78"/>
    </row>
    <row r="7" spans="1:288" s="79" customFormat="1" ht="15.6" x14ac:dyDescent="0.3">
      <c r="A7" s="117" t="s">
        <v>141</v>
      </c>
      <c r="B7" s="117"/>
      <c r="C7" s="117"/>
      <c r="D7" s="117"/>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8"/>
      <c r="JW7" s="78"/>
      <c r="JX7" s="78"/>
      <c r="JY7" s="78"/>
      <c r="JZ7" s="78"/>
      <c r="KA7" s="78"/>
      <c r="KB7" s="78"/>
    </row>
    <row r="8" spans="1:288" s="79" customFormat="1" ht="15.6" x14ac:dyDescent="0.3">
      <c r="A8" s="117" t="s">
        <v>143</v>
      </c>
      <c r="B8" s="117"/>
      <c r="C8" s="117"/>
      <c r="D8" s="117"/>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78"/>
      <c r="IO8" s="78"/>
      <c r="IP8" s="78"/>
      <c r="IQ8" s="78"/>
      <c r="IR8" s="78"/>
      <c r="IS8" s="78"/>
      <c r="IT8" s="78"/>
      <c r="IU8" s="78"/>
      <c r="IV8" s="78"/>
      <c r="IW8" s="78"/>
      <c r="IX8" s="78"/>
      <c r="IY8" s="78"/>
      <c r="IZ8" s="78"/>
      <c r="JA8" s="78"/>
      <c r="JB8" s="78"/>
      <c r="JC8" s="78"/>
      <c r="JD8" s="78"/>
      <c r="JE8" s="78"/>
      <c r="JF8" s="78"/>
      <c r="JG8" s="78"/>
      <c r="JH8" s="78"/>
      <c r="JI8" s="78"/>
      <c r="JJ8" s="78"/>
      <c r="JK8" s="78"/>
      <c r="JL8" s="78"/>
      <c r="JM8" s="78"/>
      <c r="JN8" s="78"/>
      <c r="JO8" s="78"/>
      <c r="JP8" s="78"/>
      <c r="JQ8" s="78"/>
      <c r="JR8" s="78"/>
      <c r="JS8" s="78"/>
      <c r="JT8" s="78"/>
      <c r="JU8" s="78"/>
      <c r="JV8" s="78"/>
      <c r="JW8" s="78"/>
      <c r="JX8" s="78"/>
      <c r="JY8" s="78"/>
      <c r="JZ8" s="78"/>
      <c r="KA8" s="78"/>
      <c r="KB8" s="78"/>
    </row>
    <row r="9" spans="1:288" s="79" customFormat="1" ht="15.6" x14ac:dyDescent="0.3">
      <c r="A9" s="117" t="s">
        <v>150</v>
      </c>
      <c r="B9" s="117"/>
      <c r="C9" s="117"/>
      <c r="D9" s="117"/>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8"/>
      <c r="JW9" s="78"/>
      <c r="JX9" s="78"/>
      <c r="JY9" s="78"/>
      <c r="JZ9" s="78"/>
      <c r="KA9" s="78"/>
      <c r="KB9" s="78"/>
    </row>
    <row r="10" spans="1:288" s="79" customFormat="1" ht="15.6" x14ac:dyDescent="0.3">
      <c r="A10" s="129"/>
      <c r="B10" s="129"/>
      <c r="C10" s="129"/>
      <c r="D10" s="129"/>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row>
    <row r="11" spans="1:288" s="29" customFormat="1" ht="16.2" customHeight="1" x14ac:dyDescent="0.25">
      <c r="A11" s="138" t="s">
        <v>83</v>
      </c>
      <c r="B11" s="139"/>
      <c r="C11" s="139"/>
      <c r="D11" s="140"/>
    </row>
    <row r="12" spans="1:288" s="29" customFormat="1" ht="27.6" customHeight="1" x14ac:dyDescent="0.25">
      <c r="A12" s="133" t="s">
        <v>84</v>
      </c>
      <c r="B12" s="134" t="s">
        <v>85</v>
      </c>
      <c r="C12" s="134" t="s">
        <v>41</v>
      </c>
      <c r="D12" s="134" t="s">
        <v>42</v>
      </c>
    </row>
    <row r="13" spans="1:288" s="29" customFormat="1" ht="16.2" customHeight="1" thickBot="1" x14ac:dyDescent="0.3">
      <c r="A13" s="82">
        <v>1</v>
      </c>
      <c r="B13" s="83">
        <v>2</v>
      </c>
      <c r="C13" s="83">
        <v>3</v>
      </c>
      <c r="D13" s="83" t="s">
        <v>86</v>
      </c>
    </row>
    <row r="14" spans="1:288" s="29" customFormat="1" ht="15" customHeight="1" x14ac:dyDescent="0.25">
      <c r="A14" s="80">
        <v>1</v>
      </c>
      <c r="B14" s="84" t="s">
        <v>87</v>
      </c>
      <c r="C14" s="84" t="s">
        <v>1</v>
      </c>
      <c r="D14" s="81">
        <v>1</v>
      </c>
    </row>
    <row r="15" spans="1:288" s="29" customFormat="1" x14ac:dyDescent="0.25">
      <c r="A15" s="85">
        <v>2</v>
      </c>
      <c r="B15" s="86" t="s">
        <v>88</v>
      </c>
      <c r="C15" s="86" t="s">
        <v>1</v>
      </c>
      <c r="D15" s="87">
        <f>D14*1</f>
        <v>1</v>
      </c>
    </row>
    <row r="16" spans="1:288" s="29" customFormat="1" x14ac:dyDescent="0.25">
      <c r="A16" s="85">
        <v>3</v>
      </c>
      <c r="B16" s="86" t="s">
        <v>89</v>
      </c>
      <c r="C16" s="86" t="s">
        <v>1</v>
      </c>
      <c r="D16" s="87">
        <v>1</v>
      </c>
    </row>
    <row r="17" spans="1:7" s="29" customFormat="1" x14ac:dyDescent="0.25">
      <c r="A17" s="85">
        <v>4</v>
      </c>
      <c r="B17" s="86" t="s">
        <v>90</v>
      </c>
      <c r="C17" s="86" t="s">
        <v>1</v>
      </c>
      <c r="D17" s="87">
        <f>D14</f>
        <v>1</v>
      </c>
    </row>
    <row r="18" spans="1:7" s="29" customFormat="1" x14ac:dyDescent="0.25">
      <c r="A18" s="85">
        <v>5</v>
      </c>
      <c r="B18" s="86" t="s">
        <v>91</v>
      </c>
      <c r="C18" s="86" t="s">
        <v>1</v>
      </c>
      <c r="D18" s="87">
        <f>D14</f>
        <v>1</v>
      </c>
    </row>
    <row r="19" spans="1:7" s="29" customFormat="1" ht="27.6" x14ac:dyDescent="0.25">
      <c r="A19" s="85">
        <v>6</v>
      </c>
      <c r="B19" s="86" t="s">
        <v>92</v>
      </c>
      <c r="C19" s="86" t="s">
        <v>1</v>
      </c>
      <c r="D19" s="87">
        <f>D14</f>
        <v>1</v>
      </c>
    </row>
    <row r="20" spans="1:7" s="29" customFormat="1" x14ac:dyDescent="0.25">
      <c r="A20" s="85">
        <v>7</v>
      </c>
      <c r="B20" s="88" t="s">
        <v>93</v>
      </c>
      <c r="C20" s="86" t="s">
        <v>1</v>
      </c>
      <c r="D20" s="87">
        <f>D14</f>
        <v>1</v>
      </c>
    </row>
    <row r="21" spans="1:7" s="29" customFormat="1" x14ac:dyDescent="0.25">
      <c r="A21" s="85">
        <v>8</v>
      </c>
      <c r="B21" s="86" t="s">
        <v>94</v>
      </c>
      <c r="C21" s="86" t="s">
        <v>0</v>
      </c>
      <c r="D21" s="87">
        <v>85</v>
      </c>
    </row>
    <row r="22" spans="1:7" s="29" customFormat="1" x14ac:dyDescent="0.25">
      <c r="A22" s="85">
        <v>9</v>
      </c>
      <c r="B22" s="86" t="s">
        <v>95</v>
      </c>
      <c r="C22" s="86" t="s">
        <v>0</v>
      </c>
      <c r="D22" s="87">
        <f>D14*10</f>
        <v>10</v>
      </c>
    </row>
    <row r="23" spans="1:7" s="29" customFormat="1" x14ac:dyDescent="0.25">
      <c r="A23" s="85">
        <v>10</v>
      </c>
      <c r="B23" s="86" t="s">
        <v>96</v>
      </c>
      <c r="C23" s="86" t="s">
        <v>0</v>
      </c>
      <c r="D23" s="87">
        <v>80</v>
      </c>
    </row>
    <row r="24" spans="1:7" s="29" customFormat="1" x14ac:dyDescent="0.25">
      <c r="A24" s="85">
        <v>11</v>
      </c>
      <c r="B24" s="86" t="s">
        <v>97</v>
      </c>
      <c r="C24" s="86" t="s">
        <v>0</v>
      </c>
      <c r="D24" s="87">
        <v>76</v>
      </c>
    </row>
    <row r="25" spans="1:7" s="29" customFormat="1" ht="27.6" x14ac:dyDescent="0.25">
      <c r="A25" s="85">
        <v>12</v>
      </c>
      <c r="B25" s="86" t="s">
        <v>98</v>
      </c>
      <c r="C25" s="86" t="s">
        <v>0</v>
      </c>
      <c r="D25" s="87">
        <v>4</v>
      </c>
    </row>
    <row r="26" spans="1:7" s="29" customFormat="1" x14ac:dyDescent="0.25">
      <c r="A26" s="85">
        <v>13</v>
      </c>
      <c r="B26" s="86" t="s">
        <v>99</v>
      </c>
      <c r="C26" s="86" t="s">
        <v>1</v>
      </c>
      <c r="D26" s="87">
        <v>2</v>
      </c>
      <c r="G26" s="89"/>
    </row>
    <row r="27" spans="1:7" s="29" customFormat="1" x14ac:dyDescent="0.25">
      <c r="A27" s="87">
        <v>14</v>
      </c>
      <c r="B27" s="86" t="s">
        <v>100</v>
      </c>
      <c r="C27" s="86" t="s">
        <v>4</v>
      </c>
      <c r="D27" s="87">
        <v>1</v>
      </c>
    </row>
    <row r="28" spans="1:7" s="29" customFormat="1" ht="16.2" customHeight="1" x14ac:dyDescent="0.25">
      <c r="A28" s="135" t="s">
        <v>101</v>
      </c>
      <c r="B28" s="136"/>
      <c r="C28" s="136"/>
      <c r="D28" s="137"/>
    </row>
    <row r="29" spans="1:7" s="29" customFormat="1" ht="29.4" customHeight="1" x14ac:dyDescent="0.25">
      <c r="A29" s="87" t="s">
        <v>84</v>
      </c>
      <c r="B29" s="87" t="s">
        <v>40</v>
      </c>
      <c r="C29" s="87" t="s">
        <v>41</v>
      </c>
      <c r="D29" s="87" t="s">
        <v>42</v>
      </c>
    </row>
    <row r="30" spans="1:7" s="29" customFormat="1" ht="16.2" customHeight="1" thickBot="1" x14ac:dyDescent="0.3">
      <c r="A30" s="82">
        <v>1</v>
      </c>
      <c r="B30" s="83">
        <v>2</v>
      </c>
      <c r="C30" s="83">
        <v>3</v>
      </c>
      <c r="D30" s="83" t="s">
        <v>86</v>
      </c>
    </row>
    <row r="31" spans="1:7" s="29" customFormat="1" ht="55.2" x14ac:dyDescent="0.25">
      <c r="A31" s="80">
        <v>1</v>
      </c>
      <c r="B31" s="84" t="s">
        <v>124</v>
      </c>
      <c r="C31" s="81" t="s">
        <v>4</v>
      </c>
      <c r="D31" s="81">
        <v>1</v>
      </c>
    </row>
    <row r="32" spans="1:7" s="29" customFormat="1" ht="41.4" x14ac:dyDescent="0.25">
      <c r="A32" s="85">
        <v>2</v>
      </c>
      <c r="B32" s="86" t="s">
        <v>125</v>
      </c>
      <c r="C32" s="87" t="s">
        <v>4</v>
      </c>
      <c r="D32" s="87">
        <v>1</v>
      </c>
    </row>
    <row r="33" spans="1:4" s="29" customFormat="1" ht="124.2" x14ac:dyDescent="0.25">
      <c r="A33" s="85">
        <v>3</v>
      </c>
      <c r="B33" s="86" t="s">
        <v>126</v>
      </c>
      <c r="C33" s="87" t="s">
        <v>1</v>
      </c>
      <c r="D33" s="87">
        <v>5</v>
      </c>
    </row>
    <row r="34" spans="1:4" s="29" customFormat="1" ht="138" x14ac:dyDescent="0.25">
      <c r="A34" s="85">
        <v>4</v>
      </c>
      <c r="B34" s="86" t="s">
        <v>127</v>
      </c>
      <c r="C34" s="87" t="s">
        <v>0</v>
      </c>
      <c r="D34" s="87">
        <v>76</v>
      </c>
    </row>
    <row r="35" spans="1:4" s="29" customFormat="1" ht="138" x14ac:dyDescent="0.25">
      <c r="A35" s="85">
        <v>6</v>
      </c>
      <c r="B35" s="86" t="s">
        <v>128</v>
      </c>
      <c r="C35" s="87" t="s">
        <v>0</v>
      </c>
      <c r="D35" s="87">
        <v>4</v>
      </c>
    </row>
    <row r="36" spans="1:4" s="29" customFormat="1" ht="41.4" x14ac:dyDescent="0.25">
      <c r="A36" s="85">
        <v>8</v>
      </c>
      <c r="B36" s="86" t="s">
        <v>129</v>
      </c>
      <c r="C36" s="87" t="s">
        <v>43</v>
      </c>
      <c r="D36" s="91">
        <v>5</v>
      </c>
    </row>
    <row r="37" spans="1:4" s="29" customFormat="1" ht="27.6" x14ac:dyDescent="0.25">
      <c r="A37" s="85">
        <v>9</v>
      </c>
      <c r="B37" s="86" t="s">
        <v>130</v>
      </c>
      <c r="C37" s="87" t="s">
        <v>0</v>
      </c>
      <c r="D37" s="87">
        <v>80</v>
      </c>
    </row>
    <row r="38" spans="1:4" s="29" customFormat="1" ht="55.2" x14ac:dyDescent="0.25">
      <c r="A38" s="85">
        <v>10</v>
      </c>
      <c r="B38" s="86" t="s">
        <v>131</v>
      </c>
      <c r="C38" s="87" t="s">
        <v>0</v>
      </c>
      <c r="D38" s="87">
        <v>80</v>
      </c>
    </row>
    <row r="39" spans="1:4" s="29" customFormat="1" ht="69" x14ac:dyDescent="0.25">
      <c r="A39" s="85">
        <v>12</v>
      </c>
      <c r="B39" s="86" t="s">
        <v>132</v>
      </c>
      <c r="C39" s="87" t="s">
        <v>1</v>
      </c>
      <c r="D39" s="87">
        <v>2</v>
      </c>
    </row>
    <row r="40" spans="1:4" s="29" customFormat="1" x14ac:dyDescent="0.25">
      <c r="A40" s="85">
        <v>15</v>
      </c>
      <c r="B40" s="86" t="s">
        <v>102</v>
      </c>
      <c r="C40" s="87" t="s">
        <v>1</v>
      </c>
      <c r="D40" s="87">
        <v>1</v>
      </c>
    </row>
    <row r="41" spans="1:4" s="29" customFormat="1" x14ac:dyDescent="0.25">
      <c r="A41" s="85">
        <v>16</v>
      </c>
      <c r="B41" s="86" t="s">
        <v>103</v>
      </c>
      <c r="C41" s="87" t="s">
        <v>0</v>
      </c>
      <c r="D41" s="87">
        <v>10</v>
      </c>
    </row>
    <row r="42" spans="1:4" s="29" customFormat="1" ht="27.6" x14ac:dyDescent="0.25">
      <c r="A42" s="85">
        <v>17</v>
      </c>
      <c r="B42" s="86" t="s">
        <v>133</v>
      </c>
      <c r="C42" s="87" t="s">
        <v>1</v>
      </c>
      <c r="D42" s="87">
        <f>D40</f>
        <v>1</v>
      </c>
    </row>
    <row r="43" spans="1:4" s="29" customFormat="1" x14ac:dyDescent="0.25">
      <c r="A43" s="85">
        <v>18</v>
      </c>
      <c r="B43" s="86" t="s">
        <v>134</v>
      </c>
      <c r="C43" s="87" t="s">
        <v>1</v>
      </c>
      <c r="D43" s="87">
        <f>D42</f>
        <v>1</v>
      </c>
    </row>
    <row r="44" spans="1:4" s="29" customFormat="1" x14ac:dyDescent="0.25">
      <c r="A44" s="85">
        <v>19</v>
      </c>
      <c r="B44" s="86" t="s">
        <v>104</v>
      </c>
      <c r="C44" s="87" t="s">
        <v>1</v>
      </c>
      <c r="D44" s="87">
        <f>D43</f>
        <v>1</v>
      </c>
    </row>
    <row r="45" spans="1:4" s="29" customFormat="1" x14ac:dyDescent="0.25">
      <c r="A45" s="85">
        <v>20</v>
      </c>
      <c r="B45" s="86" t="s">
        <v>105</v>
      </c>
      <c r="C45" s="87" t="s">
        <v>1</v>
      </c>
      <c r="D45" s="87">
        <v>1</v>
      </c>
    </row>
    <row r="46" spans="1:4" s="29" customFormat="1" ht="69" x14ac:dyDescent="0.25">
      <c r="A46" s="85">
        <v>21</v>
      </c>
      <c r="B46" s="86" t="s">
        <v>135</v>
      </c>
      <c r="C46" s="87" t="s">
        <v>4</v>
      </c>
      <c r="D46" s="87">
        <v>1</v>
      </c>
    </row>
    <row r="47" spans="1:4" s="29" customFormat="1" x14ac:dyDescent="0.25">
      <c r="A47" s="85">
        <v>22</v>
      </c>
      <c r="B47" s="86" t="s">
        <v>106</v>
      </c>
      <c r="C47" s="87" t="s">
        <v>4</v>
      </c>
      <c r="D47" s="87">
        <v>1</v>
      </c>
    </row>
    <row r="48" spans="1:4" s="29" customFormat="1" ht="82.8" x14ac:dyDescent="0.25">
      <c r="A48" s="85">
        <v>23</v>
      </c>
      <c r="B48" s="86" t="s">
        <v>136</v>
      </c>
      <c r="C48" s="87" t="s">
        <v>54</v>
      </c>
      <c r="D48" s="87">
        <v>22</v>
      </c>
    </row>
    <row r="49" spans="1:4" s="29" customFormat="1" ht="55.8" thickBot="1" x14ac:dyDescent="0.3">
      <c r="A49" s="82">
        <v>24</v>
      </c>
      <c r="B49" s="90" t="s">
        <v>137</v>
      </c>
      <c r="C49" s="83" t="s">
        <v>54</v>
      </c>
      <c r="D49" s="83">
        <v>4</v>
      </c>
    </row>
    <row r="50" spans="1:4" ht="16.2" customHeight="1" x14ac:dyDescent="0.25"/>
    <row r="51" spans="1:4" ht="16.2" customHeight="1" x14ac:dyDescent="0.25"/>
    <row r="52" spans="1:4" ht="16.2" customHeight="1" x14ac:dyDescent="0.25">
      <c r="B52" s="112"/>
      <c r="C52" s="112"/>
      <c r="D52" s="112"/>
    </row>
    <row r="53" spans="1:4" ht="16.2" customHeight="1" x14ac:dyDescent="0.25"/>
    <row r="54" spans="1:4" ht="16.2" customHeight="1" x14ac:dyDescent="0.25"/>
    <row r="55" spans="1:4" ht="16.2" customHeight="1" x14ac:dyDescent="0.25"/>
    <row r="56" spans="1:4" ht="16.2" customHeight="1" x14ac:dyDescent="0.25"/>
    <row r="57" spans="1:4" ht="16.2" customHeight="1" x14ac:dyDescent="0.25"/>
    <row r="58" spans="1:4" ht="16.2" customHeight="1" x14ac:dyDescent="0.25"/>
    <row r="59" spans="1:4" ht="16.2" customHeight="1" x14ac:dyDescent="0.25"/>
    <row r="60" spans="1:4" ht="16.2" customHeight="1" x14ac:dyDescent="0.25"/>
    <row r="61" spans="1:4" ht="16.2" customHeight="1" x14ac:dyDescent="0.25"/>
    <row r="62" spans="1:4" ht="16.2" customHeight="1" x14ac:dyDescent="0.25"/>
    <row r="63" spans="1:4" ht="16.2" customHeight="1" x14ac:dyDescent="0.25"/>
    <row r="64" spans="1:4" ht="16.2" customHeight="1" x14ac:dyDescent="0.25"/>
    <row r="65" ht="16.2" customHeight="1" x14ac:dyDescent="0.25"/>
    <row r="66" ht="16.2" customHeight="1" x14ac:dyDescent="0.25"/>
    <row r="67" ht="16.2" customHeight="1" x14ac:dyDescent="0.25"/>
    <row r="68" ht="16.2" customHeight="1" x14ac:dyDescent="0.25"/>
    <row r="69" ht="16.2" customHeight="1" x14ac:dyDescent="0.25"/>
    <row r="70" ht="16.2" customHeight="1" x14ac:dyDescent="0.25"/>
    <row r="71" ht="16.2" customHeight="1" x14ac:dyDescent="0.25"/>
    <row r="72" ht="26.4" customHeight="1" x14ac:dyDescent="0.25"/>
    <row r="73" ht="26.4" customHeight="1" x14ac:dyDescent="0.25"/>
    <row r="74" ht="26.4" customHeight="1" x14ac:dyDescent="0.25"/>
    <row r="75" ht="26.4" customHeight="1" x14ac:dyDescent="0.25"/>
    <row r="76" ht="26.4" customHeight="1" x14ac:dyDescent="0.25"/>
    <row r="77" ht="26.4" customHeight="1" x14ac:dyDescent="0.25"/>
    <row r="78" ht="26.4" customHeight="1" x14ac:dyDescent="0.25"/>
    <row r="79" ht="26.4" customHeight="1" x14ac:dyDescent="0.25"/>
    <row r="80" ht="26.4" customHeight="1" x14ac:dyDescent="0.25"/>
    <row r="81" ht="26.4" customHeight="1" x14ac:dyDescent="0.25"/>
    <row r="82" ht="26.4" customHeight="1" x14ac:dyDescent="0.25"/>
    <row r="83" ht="26.4" customHeight="1" x14ac:dyDescent="0.25"/>
    <row r="84" ht="26.4" customHeight="1" x14ac:dyDescent="0.25"/>
    <row r="85" ht="26.4" customHeight="1" x14ac:dyDescent="0.25"/>
    <row r="86" ht="26.4" customHeight="1" x14ac:dyDescent="0.25"/>
    <row r="87" ht="26.4" customHeight="1" x14ac:dyDescent="0.25"/>
  </sheetData>
  <mergeCells count="72">
    <mergeCell ref="A8:D8"/>
    <mergeCell ref="A9:D9"/>
    <mergeCell ref="C1:D1"/>
    <mergeCell ref="C2:D2"/>
    <mergeCell ref="C3:D3"/>
    <mergeCell ref="C4:D4"/>
    <mergeCell ref="A6:D6"/>
    <mergeCell ref="A7:D7"/>
    <mergeCell ref="IJ1:IM1"/>
    <mergeCell ref="HP1:HS1"/>
    <mergeCell ref="HT1:HW1"/>
    <mergeCell ref="HX1:IA1"/>
    <mergeCell ref="IB1:IE1"/>
    <mergeCell ref="IF1:II1"/>
    <mergeCell ref="GV1:GY1"/>
    <mergeCell ref="GZ1:HC1"/>
    <mergeCell ref="HD1:HG1"/>
    <mergeCell ref="HH1:HK1"/>
    <mergeCell ref="HL1:HO1"/>
    <mergeCell ref="GB1:GE1"/>
    <mergeCell ref="GF1:GI1"/>
    <mergeCell ref="GJ1:GM1"/>
    <mergeCell ref="GN1:GQ1"/>
    <mergeCell ref="GR1:GU1"/>
    <mergeCell ref="FH1:FK1"/>
    <mergeCell ref="FL1:FO1"/>
    <mergeCell ref="FP1:FS1"/>
    <mergeCell ref="FT1:FW1"/>
    <mergeCell ref="FX1:GA1"/>
    <mergeCell ref="ER1:EU1"/>
    <mergeCell ref="EV1:EY1"/>
    <mergeCell ref="EZ1:FC1"/>
    <mergeCell ref="FD1:FG1"/>
    <mergeCell ref="DT1:DW1"/>
    <mergeCell ref="DX1:EA1"/>
    <mergeCell ref="EB1:EE1"/>
    <mergeCell ref="EF1:EI1"/>
    <mergeCell ref="EJ1:EM1"/>
    <mergeCell ref="DH1:DK1"/>
    <mergeCell ref="DL1:DO1"/>
    <mergeCell ref="DP1:DS1"/>
    <mergeCell ref="CF1:CI1"/>
    <mergeCell ref="CJ1:CM1"/>
    <mergeCell ref="CN1:CQ1"/>
    <mergeCell ref="CR1:CU1"/>
    <mergeCell ref="CV1:CY1"/>
    <mergeCell ref="EN1:EQ1"/>
    <mergeCell ref="BX1:CA1"/>
    <mergeCell ref="CB1:CE1"/>
    <mergeCell ref="AR1:AU1"/>
    <mergeCell ref="AV1:AY1"/>
    <mergeCell ref="AZ1:BC1"/>
    <mergeCell ref="BD1:BG1"/>
    <mergeCell ref="BH1:BK1"/>
    <mergeCell ref="CZ1:DC1"/>
    <mergeCell ref="DD1:DG1"/>
    <mergeCell ref="AN1:AQ1"/>
    <mergeCell ref="E1:G1"/>
    <mergeCell ref="H1:K1"/>
    <mergeCell ref="L1:O1"/>
    <mergeCell ref="P1:S1"/>
    <mergeCell ref="T1:W1"/>
    <mergeCell ref="BL1:BO1"/>
    <mergeCell ref="BP1:BS1"/>
    <mergeCell ref="BT1:BW1"/>
    <mergeCell ref="A11:D11"/>
    <mergeCell ref="A28:D28"/>
    <mergeCell ref="B52:D52"/>
    <mergeCell ref="X1:AA1"/>
    <mergeCell ref="AB1:AE1"/>
    <mergeCell ref="AF1:AI1"/>
    <mergeCell ref="AJ1:AM1"/>
  </mergeCells>
  <phoneticPr fontId="0" type="noConversion"/>
  <pageMargins left="0.25" right="0.25" top="0.75" bottom="0.75" header="0.3" footer="0.3"/>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1</vt:i4>
      </vt:variant>
    </vt:vector>
  </HeadingPairs>
  <TitlesOfParts>
    <vt:vector size="5" baseType="lpstr">
      <vt:lpstr>Ceļu_daļa_1.kārta</vt:lpstr>
      <vt:lpstr>Ceļu_daļa_2.kārta</vt:lpstr>
      <vt:lpstr>LKT_daļa</vt:lpstr>
      <vt:lpstr>ELT_Dala</vt:lpstr>
      <vt:lpstr>ELT_Dala!Drukas_apgabals</vt:lpstr>
    </vt:vector>
  </TitlesOfParts>
  <Company>SIA VCI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amickus</cp:lastModifiedBy>
  <cp:lastPrinted>2015-12-17T07:53:56Z</cp:lastPrinted>
  <dcterms:created xsi:type="dcterms:W3CDTF">2014-03-05T11:15:07Z</dcterms:created>
  <dcterms:modified xsi:type="dcterms:W3CDTF">2016-02-17T12:27:05Z</dcterms:modified>
</cp:coreProperties>
</file>